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vod\PRENOS\Polách\O.R. Moravy, Uh. ostroh, ř.km 7,343-8,374, oprava hráze\"/>
    </mc:Choice>
  </mc:AlternateContent>
  <bookViews>
    <workbookView xWindow="0" yWindow="0" windowWidth="0" windowHeight="0"/>
  </bookViews>
  <sheets>
    <sheet name="Rekapitulace stavby" sheetId="1" r:id="rId1"/>
    <sheet name="323699 - O.R. MORAVY, UH.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'323699 - O.R. MORAVY, UH....'!$C$80:$K$253</definedName>
    <definedName name="_xlnm.Print_Area" localSheetId="1">'323699 - O.R. MORAVY, UH....'!$C$4:$J$37,'323699 - O.R. MORAVY, UH....'!$C$43:$J$64,'323699 - O.R. MORAVY, UH....'!$C$70:$K$253</definedName>
    <definedName name="_xlnm.Print_Titles" localSheetId="1">'323699 - O.R. MORAVY, UH....'!$80:$80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T194"/>
  <c r="R195"/>
  <c r="R194"/>
  <c r="P195"/>
  <c r="P194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48"/>
  <c r="E46"/>
  <c r="J22"/>
  <c r="E22"/>
  <c r="J78"/>
  <c r="J21"/>
  <c r="J19"/>
  <c r="E19"/>
  <c r="J77"/>
  <c r="J18"/>
  <c r="J16"/>
  <c r="E16"/>
  <c r="F51"/>
  <c r="J15"/>
  <c r="J13"/>
  <c r="E13"/>
  <c r="F77"/>
  <c r="J12"/>
  <c r="J10"/>
  <c r="J75"/>
  <c i="1" r="L50"/>
  <c r="AM50"/>
  <c r="AM49"/>
  <c r="L49"/>
  <c r="AM47"/>
  <c r="L47"/>
  <c r="L45"/>
  <c r="L44"/>
  <c i="2" r="J187"/>
  <c r="J125"/>
  <c r="J148"/>
  <c r="J209"/>
  <c r="J141"/>
  <c r="BK109"/>
  <c r="J182"/>
  <c i="1" r="AS54"/>
  <c i="2" r="BK88"/>
  <c r="BK200"/>
  <c r="J137"/>
  <c r="BK91"/>
  <c r="J191"/>
  <c r="J101"/>
  <c r="BK151"/>
  <c r="BK203"/>
  <c r="J151"/>
  <c r="BK247"/>
  <c r="J178"/>
  <c r="J162"/>
  <c r="J224"/>
  <c r="BK148"/>
  <c r="J145"/>
  <c r="J203"/>
  <c r="J91"/>
  <c r="BK121"/>
  <c r="J195"/>
  <c r="J105"/>
  <c r="J247"/>
  <c r="J133"/>
  <c r="BK187"/>
  <c r="BK178"/>
  <c r="J166"/>
  <c r="J213"/>
  <c r="BK137"/>
  <c r="J170"/>
  <c r="J230"/>
  <c r="BK162"/>
  <c r="J97"/>
  <c r="BK209"/>
  <c r="BK141"/>
  <c r="BK133"/>
  <c r="BK206"/>
  <c r="BK230"/>
  <c r="BK224"/>
  <c r="BK113"/>
  <c r="J174"/>
  <c r="BK227"/>
  <c r="BK158"/>
  <c r="BK218"/>
  <c r="BK145"/>
  <c r="BK242"/>
  <c r="J129"/>
  <c r="BK213"/>
  <c r="BK84"/>
  <c r="J252"/>
  <c r="J155"/>
  <c r="BK252"/>
  <c r="BK97"/>
  <c r="BK191"/>
  <c r="J88"/>
  <c r="BK195"/>
  <c r="J238"/>
  <c r="J84"/>
  <c r="BK166"/>
  <c r="BK94"/>
  <c r="J242"/>
  <c r="BK174"/>
  <c r="J235"/>
  <c r="J94"/>
  <c r="BK170"/>
  <c r="J121"/>
  <c r="J206"/>
  <c r="BK105"/>
  <c r="J158"/>
  <c r="J227"/>
  <c r="BK155"/>
  <c r="BK117"/>
  <c r="J200"/>
  <c r="J117"/>
  <c r="BK235"/>
  <c r="BK125"/>
  <c r="J218"/>
  <c r="BK129"/>
  <c r="BK238"/>
  <c r="J109"/>
  <c r="J113"/>
  <c r="BK182"/>
  <c r="BK101"/>
  <c l="1" r="R83"/>
  <c r="R82"/>
  <c r="R186"/>
  <c r="P199"/>
  <c r="P223"/>
  <c r="P83"/>
  <c r="P82"/>
  <c r="P186"/>
  <c r="BK199"/>
  <c r="P234"/>
  <c r="T83"/>
  <c r="T199"/>
  <c r="R223"/>
  <c r="BK234"/>
  <c r="J234"/>
  <c r="J63"/>
  <c r="R234"/>
  <c r="BK83"/>
  <c r="J83"/>
  <c r="J57"/>
  <c r="BK186"/>
  <c r="J186"/>
  <c r="J58"/>
  <c r="T186"/>
  <c r="R199"/>
  <c r="R198"/>
  <c r="BK223"/>
  <c r="J223"/>
  <c r="J62"/>
  <c r="T223"/>
  <c r="T234"/>
  <c r="BK194"/>
  <c r="J194"/>
  <c r="J59"/>
  <c r="J48"/>
  <c r="F78"/>
  <c r="BE84"/>
  <c r="BE91"/>
  <c r="BE97"/>
  <c r="BE105"/>
  <c r="BE109"/>
  <c r="BE121"/>
  <c r="BE129"/>
  <c r="BE133"/>
  <c r="BE141"/>
  <c r="BE145"/>
  <c r="BE174"/>
  <c r="BE178"/>
  <c r="BE182"/>
  <c r="BE187"/>
  <c r="F50"/>
  <c r="BE151"/>
  <c r="BE170"/>
  <c r="BE195"/>
  <c r="BE206"/>
  <c r="BE209"/>
  <c r="BE224"/>
  <c r="BE227"/>
  <c r="J51"/>
  <c r="BE101"/>
  <c r="BE113"/>
  <c r="BE137"/>
  <c r="BE155"/>
  <c r="BE191"/>
  <c r="BE230"/>
  <c r="BE235"/>
  <c r="J50"/>
  <c r="BE88"/>
  <c r="BE94"/>
  <c r="BE117"/>
  <c r="BE125"/>
  <c r="BE148"/>
  <c r="BE158"/>
  <c r="BE162"/>
  <c r="BE166"/>
  <c r="BE200"/>
  <c r="BE203"/>
  <c r="BE213"/>
  <c r="BE218"/>
  <c r="BE238"/>
  <c r="BE242"/>
  <c r="BE247"/>
  <c r="BE252"/>
  <c r="F34"/>
  <c i="1" r="BC55"/>
  <c r="BC54"/>
  <c r="AY54"/>
  <c i="2" r="F35"/>
  <c i="1" r="BD55"/>
  <c r="BD54"/>
  <c r="W33"/>
  <c i="2" r="F32"/>
  <c i="1" r="BA55"/>
  <c r="BA54"/>
  <c r="W30"/>
  <c i="2" r="J32"/>
  <c i="1" r="AW55"/>
  <c i="2" r="F33"/>
  <c i="1" r="BB55"/>
  <c r="BB54"/>
  <c r="W31"/>
  <c i="2" l="1" r="P198"/>
  <c r="P81"/>
  <c i="1" r="AU55"/>
  <c i="2" r="R81"/>
  <c r="T198"/>
  <c r="T82"/>
  <c r="T81"/>
  <c r="BK198"/>
  <c r="J198"/>
  <c r="J60"/>
  <c r="BK82"/>
  <c r="J82"/>
  <c r="J56"/>
  <c r="J199"/>
  <c r="J61"/>
  <c i="1" r="AU54"/>
  <c r="AW54"/>
  <c r="AK30"/>
  <c i="2" r="J31"/>
  <c i="1" r="AV55"/>
  <c r="AT55"/>
  <c r="W32"/>
  <c i="2" r="F31"/>
  <c i="1" r="AZ55"/>
  <c r="AZ54"/>
  <c r="W29"/>
  <c r="AX54"/>
  <c i="2" l="1" r="BK81"/>
  <c r="J81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<sst xmlns="http://schemas.openxmlformats.org/spreadsheetml/2006/main">
  <si>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</si>
  <si>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</si>
  <si>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</si>
  <si>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</si>
  <si>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</si>
  <si>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{65bd90ee-df6f-41b9-a6a7-63bdc3ade624}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</si>
  <si>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</si>
  <si>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</si>
  <si>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</si>
  <si>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</si>
  <si>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</si>
  <si>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</si>
  <si>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</si>
  <si>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</si>
  <si>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323699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</si>
  <si>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</si>
  <si>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</si>
  <si>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O.R. MORAVY, UH. OSTROH, Ř.KM 7,434 - 8,374, OPRAVA PB HRÁZE</t>
  </si>
  <si>
    <t>KSO:</t>
  </si>
  <si>
    <t/>
  </si>
  <si>
    <t>CC-CZ:</t>
  </si>
  <si>
    <t>Místo:</t>
  </si>
  <si>
    <t xml:space="preserve"> </t>
  </si>
  <si>
    <t>Datum:</t>
  </si>
  <si>
    <t>18. 9. 2023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</si>
  <si>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</si>
  <si>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</si>
  <si>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</si>
  <si>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</si>
  <si>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</si>
  <si>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</si>
  <si>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</si>
  <si>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</si>
  <si>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</si>
  <si>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</si>
  <si>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</si>
  <si>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</si>
  <si>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</si>
  <si>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</si>
  <si>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</si>
  <si>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</si>
  <si>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</si>
  <si>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</si>
  <si>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</si>
  <si>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</si>
  <si>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</si>
  <si>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</si>
  <si>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</si>
  <si>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</si>
  <si>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</si>
  <si>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</si>
  <si>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</si>
  <si>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</si>
  <si>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</si>
  <si>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</si>
  <si>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</si>
  <si>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</si>
  <si>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</si>
  <si>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</si>
  <si>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</si>
  <si>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</si>
  <si>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</si>
  <si>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</si>
  <si>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</si>
  <si>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</si>
  <si>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</si>
  <si>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</si>
  <si>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</si>
  <si>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</si>
  <si>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</si>
  <si>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</si>
  <si>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</si>
  <si>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</si>
  <si>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</si>
  <si>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</si>
  <si>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</si>
  <si>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</si>
  <si>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</si>
  <si>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</si>
  <si>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</si>
  <si>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</si>
  <si>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</si>
  <si>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</si>
  <si>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</si>
  <si>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</si>
  <si>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</si>
  <si>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</si>
  <si>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</si>
  <si>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</si>
  <si>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</si>
  <si>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</si>
  <si>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</si>
  <si>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</si>
  <si>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</si>
  <si>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</si>
  <si>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</si>
  <si>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</si>
  <si>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</si>
  <si>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</si>
  <si>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</si>
  <si>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</si>
  <si>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</si>
  <si>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</si>
  <si>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</si>
  <si>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</si>
  <si>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</si>
  <si>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</si>
  <si>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</si>
  <si>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</si>
  <si>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</si>
  <si>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</si>
  <si>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CS ÚRS 2024 01</t>
  </si>
  <si>
    <t>4</t>
  </si>
  <si>
    <t>1477429437</t>
  </si>
  <si>
    <t>PP</t>
  </si>
  <si>
    <t>Odstranění travin a rákosu strojně travin, při celkové ploše přes 500 m2</t>
  </si>
  <si>
    <t>Online PSC</t>
  </si>
  <si>
    <t>https://podminky.urs.cz/item/CS_URS_2024_01/111151103</t>
  </si>
  <si>
    <t>VV</t>
  </si>
  <si>
    <t>940,80*(5+3+7,2+2+1)</t>
  </si>
  <si>
    <t>112101102</t>
  </si>
  <si>
    <t>Odstranění stromů listnatých průměru kmene přes 300 do 500 mm</t>
  </si>
  <si>
    <t>kus</t>
  </si>
  <si>
    <t>CS ÚRS 2023 02</t>
  </si>
  <si>
    <t>808282608</t>
  </si>
  <si>
    <t>Odstranění stromů s odřezáním kmene a s odvětvením listnatých, průměru kmene přes 300 do 500 mm</t>
  </si>
  <si>
    <t>https://podminky.urs.cz/item/CS_URS_2023_02/112101102</t>
  </si>
  <si>
    <t>3</t>
  </si>
  <si>
    <t>R009</t>
  </si>
  <si>
    <t>krácení kmenů a větví nad průměr 100 mm na délku 1 m a uložení do hráně na mezideponii</t>
  </si>
  <si>
    <t>-1133300757</t>
  </si>
  <si>
    <t>26</t>
  </si>
  <si>
    <t>112101103</t>
  </si>
  <si>
    <t>Odstranění stromů listnatých průměru kmene přes 500 do 700 mm</t>
  </si>
  <si>
    <t>-701811188</t>
  </si>
  <si>
    <t>Odstranění stromů s odřezáním kmene a s odvětvením listnatých, průměru kmene přes 500 do 700 mm</t>
  </si>
  <si>
    <t>https://podminky.urs.cz/item/CS_URS_2023_02/112101103</t>
  </si>
  <si>
    <t>5</t>
  </si>
  <si>
    <t>112251102</t>
  </si>
  <si>
    <t>Odstranění pařezů průměru přes 300 do 500 mm</t>
  </si>
  <si>
    <t>1053265258</t>
  </si>
  <si>
    <t>Odstranění pařezů strojně s jejich vykopáním nebo vytrháním průměru přes 300 do 500 mm</t>
  </si>
  <si>
    <t>https://podminky.urs.cz/item/CS_URS_2023_02/112251102</t>
  </si>
  <si>
    <t>20</t>
  </si>
  <si>
    <t>6</t>
  </si>
  <si>
    <t>112251103</t>
  </si>
  <si>
    <t>Odstranění pařezů průměru přes 500 do 700 mm</t>
  </si>
  <si>
    <t>46664811</t>
  </si>
  <si>
    <t>Odstranění pařezů strojně s jejich vykopáním nebo vytrháním průměru přes 500 do 700 mm</t>
  </si>
  <si>
    <t>https://podminky.urs.cz/item/CS_URS_2023_02/112251103</t>
  </si>
  <si>
    <t>6+7</t>
  </si>
  <si>
    <t>7</t>
  </si>
  <si>
    <t>122151106</t>
  </si>
  <si>
    <t>Odkopávky a prokopávky nezapažené v hornině třídy těžitelnosti I skupiny 1 a 2 objem do 5000 m3 strojně</t>
  </si>
  <si>
    <t>m3</t>
  </si>
  <si>
    <t>-1370809909</t>
  </si>
  <si>
    <t>Odkopávky a prokopávky nezapažené strojně v hornině třídy těžitelnosti I skupiny 1 a 2 přes 1 000 do 5 000 m3</t>
  </si>
  <si>
    <t>https://podminky.urs.cz/item/CS_URS_2023_02/122151106</t>
  </si>
  <si>
    <t>"sejmutí travního drnu 100 mm"(7,27+5,03+3)*940,80*0,1</t>
  </si>
  <si>
    <t>8</t>
  </si>
  <si>
    <t>162351103</t>
  </si>
  <si>
    <t>Vodorovné přemístění přes 50 do 500 m výkopku/sypaniny z horniny třídy těžitelnosti I skupiny 1 až 3</t>
  </si>
  <si>
    <t>-2136883881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</si>
  <si>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</si>
  <si>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</si>
  <si>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"zazubení" 4,32*940,80*2"odovoz na mezideponii a zpět na hráz"</t>
  </si>
  <si>
    <t>9</t>
  </si>
  <si>
    <t>124153102</t>
  </si>
  <si>
    <t>Vykopávky pro koryta vodotečí v hornině třídy těžitelnosti I skupiny 1 a 2 objem do 5000 m3 strojně</t>
  </si>
  <si>
    <t>1020683095</t>
  </si>
  <si>
    <t>Vykopávky pro koryta vodotečí strojně v hornině třídy těžitelnosti I skupiny 1 a 2 přes 1 000 do 5 000 m3</t>
  </si>
  <si>
    <t>https://podminky.urs.cz/item/CS_URS_2023_02/124153102</t>
  </si>
  <si>
    <t>"zazubení" 4,32*940,80</t>
  </si>
  <si>
    <t>10</t>
  </si>
  <si>
    <t>182151111</t>
  </si>
  <si>
    <t>Svahování v zářezech v hornině třídy těžitelnosti I skupiny 1 až 3 strojně</t>
  </si>
  <si>
    <t>164054849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</si>
  <si>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</si>
  <si>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</si>
  <si>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"Svahování zazubení" (2+0,9+0,5+0,9+0,5+0,9+0,5+0,9+3,3+0,9+0,5+0,9+2,1)*940,80</t>
  </si>
  <si>
    <t>11</t>
  </si>
  <si>
    <t>171251101</t>
  </si>
  <si>
    <t>Uložení sypaniny do násypů nezhutněných strojně</t>
  </si>
  <si>
    <t>631566364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</si>
  <si>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</si>
  <si>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</si>
  <si>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"uložení zeminy ze zazubení na mezideponii" 4,32*940,80</t>
  </si>
  <si>
    <t>167151111</t>
  </si>
  <si>
    <t>Nakládání výkopku z hornin třídy těžitelnosti I skupiny 1 až 3 přes 100 m3</t>
  </si>
  <si>
    <t>270130610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</si>
  <si>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</si>
  <si>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</si>
  <si>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"naložení zeminy ze zazubení z mezideponie" 4,32*940,80</t>
  </si>
  <si>
    <t>13</t>
  </si>
  <si>
    <t>174251202</t>
  </si>
  <si>
    <t>Zásyp jam po pařezech D pařezů přes 300 do 500 mm strojně</t>
  </si>
  <si>
    <t>-2017468248</t>
  </si>
  <si>
    <t>Zásyp jam po pařezech strojně výkopkem z horniny získané při dobývání pařezů s hrubým urovnáním povrchu zasypávky průměru pařezu přes 300 do 500 mm</t>
  </si>
  <si>
    <t>https://podminky.urs.cz/item/CS_URS_2023_02/174251202</t>
  </si>
  <si>
    <t>14</t>
  </si>
  <si>
    <t>174251203</t>
  </si>
  <si>
    <t>Zásyp jam po pařezech D pařezů přes 500 do 700 mm strojně</t>
  </si>
  <si>
    <t>697600793</t>
  </si>
  <si>
    <t>Zásyp jam po pařezech strojně výkopkem z horniny získané při dobývání pařezů s hrubým urovnáním povrchu zasypávky průměru pařezu přes 500 do 700 mm</t>
  </si>
  <si>
    <t>https://podminky.urs.cz/item/CS_URS_2023_02/174251203</t>
  </si>
  <si>
    <t>15</t>
  </si>
  <si>
    <t>171103202</t>
  </si>
  <si>
    <t>Uložení sypanin z horniny třídy těžitelnosti I a II skupiny 1 až 4 do hrází nádrží se zhutněním 100 % PS C s příměsí jílu přes 20 do 50 %</t>
  </si>
  <si>
    <t>346837301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</si>
  <si>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</si>
  <si>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https://podminky.urs.cz/item/CS_URS_2023_02/171103202</t>
  </si>
  <si>
    <t xml:space="preserve">"zemina" 5482,46-1439,424+"zazubení" 4,32*940,80 </t>
  </si>
  <si>
    <t>16</t>
  </si>
  <si>
    <t>181351113</t>
  </si>
  <si>
    <t>Rozprostření ornice tl vrstvy do 200 mm pl přes 500 m2 v rovině nebo ve svahu do 1:5 strojně</t>
  </si>
  <si>
    <t>-2134483265</t>
  </si>
  <si>
    <t>Rozprostření a urovnání ornice v rovině nebo ve svahu sklonu do 1:5 strojně při souvislé ploše přes 500 m2, tl. vrstvy do 200 mm</t>
  </si>
  <si>
    <t>https://podminky.urs.cz/item/CS_URS_2023_02/181351113</t>
  </si>
  <si>
    <t>3*940,80 "koruna hráze"</t>
  </si>
  <si>
    <t>17</t>
  </si>
  <si>
    <t>181451121</t>
  </si>
  <si>
    <t>Založení lučního trávníku výsevem pl přes 1000 m2 v rovině a ve svahu do 1:5</t>
  </si>
  <si>
    <t>-1006643362</t>
  </si>
  <si>
    <t>Založení trávníku na půdě předem připravené plochy přes 1000 m2 výsevem včetně utažení lučního v rovině nebo na svahu do 1:5</t>
  </si>
  <si>
    <t>https://podminky.urs.cz/item/CS_URS_2023_02/181451121</t>
  </si>
  <si>
    <t>18</t>
  </si>
  <si>
    <t>M</t>
  </si>
  <si>
    <t>00572474</t>
  </si>
  <si>
    <t>osivo směs travní krajinná-svahová</t>
  </si>
  <si>
    <t>kg</t>
  </si>
  <si>
    <t>-408779523</t>
  </si>
  <si>
    <t>2822,4*0,02 'Přepočtené koeficientem množství</t>
  </si>
  <si>
    <t>19</t>
  </si>
  <si>
    <t>181451122</t>
  </si>
  <si>
    <t>Založení lučního trávníku výsevem pl přes 1000 m2 ve svahu přes 1:5 do 1:2</t>
  </si>
  <si>
    <t>-174328191</t>
  </si>
  <si>
    <t>Založení trávníku na půdě předem připravené plochy přes 1000 m2 výsevem včetně utažení lučního na svahu přes 1:5 do 1:2</t>
  </si>
  <si>
    <t>https://podminky.urs.cz/item/CS_URS_2023_02/181451122</t>
  </si>
  <si>
    <t>12,3*940,80</t>
  </si>
  <si>
    <t>251524287</t>
  </si>
  <si>
    <t>11571,84*0,02 'Přepočtené koeficientem množství</t>
  </si>
  <si>
    <t>182251101</t>
  </si>
  <si>
    <t>Svahování násypů strojně</t>
  </si>
  <si>
    <t>-1489164315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</si>
  <si>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</si>
  <si>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</si>
  <si>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940,80*(7,2+5+3)</t>
  </si>
  <si>
    <t>22</t>
  </si>
  <si>
    <t>182351133</t>
  </si>
  <si>
    <t>Rozprostření ornice pl přes 500 m2 ve svahu přes 1:5 tl vrstvy do 200 mm strojně</t>
  </si>
  <si>
    <t>-1301720516</t>
  </si>
  <si>
    <t>Rozprostření a urovnání ornice ve svahu sklonu přes 1:5 strojně při souvislé ploše přes 500 m2, tl. vrstvy do 200 mm</t>
  </si>
  <si>
    <t>https://podminky.urs.cz/item/CS_URS_2023_02/182351133</t>
  </si>
  <si>
    <t>12,3*940,80 "návodní a vzdušní svah hráze"</t>
  </si>
  <si>
    <t>23</t>
  </si>
  <si>
    <t>R001</t>
  </si>
  <si>
    <t xml:space="preserve">Nákup, nakládka, dovezení a složení zeminy vhodné nebo velmi vhodné do hrází dle ČSN 75 2410 </t>
  </si>
  <si>
    <t>-210081740</t>
  </si>
  <si>
    <t>P</t>
  </si>
  <si>
    <t>Poznámka k položce:_x000d_
Zajištění zemníku je věcí zhotovitele</t>
  </si>
  <si>
    <t>"zemina" 5482,46-1439,424</t>
  </si>
  <si>
    <t>24</t>
  </si>
  <si>
    <t>R003</t>
  </si>
  <si>
    <t>Nákup, nakládka, dovezení a složení ornice dle požadavků v technické zprávě</t>
  </si>
  <si>
    <t>-1121065743</t>
  </si>
  <si>
    <t xml:space="preserve">Poznámka k položce:_x000d_
Zajištění ornice je věcí zhotovitele_x000d_
</t>
  </si>
  <si>
    <t>"Ornice dle požadavků v technické zprávě" 1439,424</t>
  </si>
  <si>
    <t>25</t>
  </si>
  <si>
    <t>R002</t>
  </si>
  <si>
    <t>Naložení a odvoz k likvidaci dle platné legislativy včetně poplatku za uložení</t>
  </si>
  <si>
    <t>-1636492854</t>
  </si>
  <si>
    <t xml:space="preserve">Naložení a odvoz k likvidaci dle platné legislativy včetně poplatku za uložení
</t>
  </si>
  <si>
    <t>Poznámka k položce:_x000d_
Výběr skládky je věcí zhotovitele</t>
  </si>
  <si>
    <t>"travní drn"1439,424</t>
  </si>
  <si>
    <t>R005</t>
  </si>
  <si>
    <t>Naložení, odvoz a likvidace pařezů dle platné legislativy včetně poplatků</t>
  </si>
  <si>
    <t>-347195047</t>
  </si>
  <si>
    <t>33</t>
  </si>
  <si>
    <t>27</t>
  </si>
  <si>
    <t>R010</t>
  </si>
  <si>
    <t>štěpkování větví a odvoz štěpky k likvidaci včetně poplatku za likvidaci</t>
  </si>
  <si>
    <t>718764511</t>
  </si>
  <si>
    <t>Komunikace pozemní</t>
  </si>
  <si>
    <t>28</t>
  </si>
  <si>
    <t>R006</t>
  </si>
  <si>
    <t>Vyspravení výtluků na krajnicích a komunikacích recyklátem</t>
  </si>
  <si>
    <t>-967152491</t>
  </si>
  <si>
    <t>Vyspravení výtluků a propadlých míst na krajnicích a komunikacích s rozprostřením a zhutněním recyklátem</t>
  </si>
  <si>
    <t>Poznámka k položce:_x000d_
oprava úseku příjezdových cest do původního stavu včetně protokolárního předání a převzetí</t>
  </si>
  <si>
    <t>29</t>
  </si>
  <si>
    <t>R004</t>
  </si>
  <si>
    <t>Vybudování a rozebrání sjezdů z hráze na komunikaci včetně zajištění vhodného materiálu a následné likvidace</t>
  </si>
  <si>
    <t>1694701423</t>
  </si>
  <si>
    <t>Vybudování a rozebrání sjezdů z hráze na komunikaci a na bermu včetně zajištění vhodného materiálu a následné likvidace</t>
  </si>
  <si>
    <t>Poznámka k položce:_x000d_
počet sjezdů a způsob zhotovení je věcí zhotovitele. Nesmí však být prováděny formou zářezu do hráze.</t>
  </si>
  <si>
    <t>Ostatní konstrukce a práce, bourání</t>
  </si>
  <si>
    <t>30</t>
  </si>
  <si>
    <t>R007</t>
  </si>
  <si>
    <t>Čištění vozovek metením strojně podkladu nebo krytu betonového nebo živičného</t>
  </si>
  <si>
    <t>1724611626</t>
  </si>
  <si>
    <t>Čištění vozovek metením bláta, prachu nebo hlinitého nánosu s odklizením na hromady na vzdálenost do 20 m nebo naložením na dopravní prostředek strojně povrchu podkladu nebo krytu betonového nebo živičného</t>
  </si>
  <si>
    <t>VRN</t>
  </si>
  <si>
    <t>Vedlejší rozpočtové náklady</t>
  </si>
  <si>
    <t>VRN1</t>
  </si>
  <si>
    <t>Průzkumné, geodetické a projektové práce</t>
  </si>
  <si>
    <t>31</t>
  </si>
  <si>
    <t>012103000</t>
  </si>
  <si>
    <t>Geodetické práce před výstavbou</t>
  </si>
  <si>
    <t>…</t>
  </si>
  <si>
    <t>1024</t>
  </si>
  <si>
    <t>1165295746</t>
  </si>
  <si>
    <t>https://podminky.urs.cz/item/CS_URS_2023_02/012103000</t>
  </si>
  <si>
    <t>32</t>
  </si>
  <si>
    <t>012203000</t>
  </si>
  <si>
    <t>Geodetické práce při provádění stavby</t>
  </si>
  <si>
    <t>416157178</t>
  </si>
  <si>
    <t>https://podminky.urs.cz/item/CS_URS_2023_02/012203000</t>
  </si>
  <si>
    <t>012303000</t>
  </si>
  <si>
    <t>Geodetické práce po výstavbě</t>
  </si>
  <si>
    <t>1014368185</t>
  </si>
  <si>
    <t>https://podminky.urs.cz/item/CS_URS_2023_02/012303000</t>
  </si>
  <si>
    <t>34</t>
  </si>
  <si>
    <t>013254000</t>
  </si>
  <si>
    <t>Dokumentace skutečného provedení stavby</t>
  </si>
  <si>
    <t>-105576031</t>
  </si>
  <si>
    <t>https://podminky.urs.cz/item/CS_URS_2023_02/013254000</t>
  </si>
  <si>
    <t>35</t>
  </si>
  <si>
    <t>013274000</t>
  </si>
  <si>
    <t>Pasportizace objektu před započetím prací</t>
  </si>
  <si>
    <t>1552430660</t>
  </si>
  <si>
    <t>https://podminky.urs.cz/item/CS_URS_2023_02/013274000</t>
  </si>
  <si>
    <t>Poznámka k položce:_x000d_
stavba, komunikace, mezideponie, objekty v okolí stavby</t>
  </si>
  <si>
    <t>"pasport komunikace podél hráze"1</t>
  </si>
  <si>
    <t>36</t>
  </si>
  <si>
    <t>013284000</t>
  </si>
  <si>
    <t>Pasportizace objektu po provedení prací</t>
  </si>
  <si>
    <t>657774253</t>
  </si>
  <si>
    <t>https://podminky.urs.cz/item/CS_URS_2023_02/013284000</t>
  </si>
  <si>
    <t>Poznámka k položce:_x000d_
stavba, komunikace, mezideponie, objekty v okolí stavby včetně protokolárního převzetí majitelů.</t>
  </si>
  <si>
    <t>VRN3</t>
  </si>
  <si>
    <t>Zařízení staveniště</t>
  </si>
  <si>
    <t>43</t>
  </si>
  <si>
    <t>030001000</t>
  </si>
  <si>
    <t>-34053332</t>
  </si>
  <si>
    <t>https://podminky.urs.cz/item/CS_URS_2024_01/030001000</t>
  </si>
  <si>
    <t>44</t>
  </si>
  <si>
    <t>039002000</t>
  </si>
  <si>
    <t>Zrušení zařízení staveniště</t>
  </si>
  <si>
    <t>-2007687146</t>
  </si>
  <si>
    <t>https://podminky.urs.cz/item/CS_URS_2024_01/039002000</t>
  </si>
  <si>
    <t>37</t>
  </si>
  <si>
    <t>R008</t>
  </si>
  <si>
    <t xml:space="preserve">Pronájem ploch, zřízení staveniště, odstranění staveniště, uvedení pozemků do původního stavu  </t>
  </si>
  <si>
    <t>-381800736</t>
  </si>
  <si>
    <t xml:space="preserve">Pronájem ploch, uvedení pozemků do původního stavu </t>
  </si>
  <si>
    <t>Poznámka k položce:_x000d_
zařízení staveniště</t>
  </si>
  <si>
    <t>"mezideponie" 1</t>
  </si>
  <si>
    <t>VRN4</t>
  </si>
  <si>
    <t>Inženýrská činnost</t>
  </si>
  <si>
    <t>38</t>
  </si>
  <si>
    <t>042503000</t>
  </si>
  <si>
    <t>Vytvoření plánu BOZP na staveništi a zajištění jeho dodržování</t>
  </si>
  <si>
    <t>1946066420</t>
  </si>
  <si>
    <t>https://podminky.urs.cz/item/CS_URS_2023_02/042503000</t>
  </si>
  <si>
    <t>39</t>
  </si>
  <si>
    <t>042903000</t>
  </si>
  <si>
    <t>Zpracování povodňového a havarijního plánu včetně jejich odsouhlasení. Zajištění povinností z něj vyplývající</t>
  </si>
  <si>
    <t>-542691628</t>
  </si>
  <si>
    <t>https://podminky.urs.cz/item/CS_URS_2023_02/042903000</t>
  </si>
  <si>
    <t>"zpracování povodňového plánu"1</t>
  </si>
  <si>
    <t>40</t>
  </si>
  <si>
    <t>043154000</t>
  </si>
  <si>
    <t>Zkoušky hutnicí</t>
  </si>
  <si>
    <t>74574216</t>
  </si>
  <si>
    <t>Zkoušky hutnicí - Proctor standard</t>
  </si>
  <si>
    <t>https://podminky.urs.cz/item/CS_URS_2023_02/043154000</t>
  </si>
  <si>
    <t>Poznámka k položce:_x000d_
Místa určí TDS. Zhotovitel zajistí přítomnost geologa</t>
  </si>
  <si>
    <t xml:space="preserve">"Proctor standard" 10 </t>
  </si>
  <si>
    <t>41</t>
  </si>
  <si>
    <t>043194000</t>
  </si>
  <si>
    <t>zatřídění zemin dle ČSN 75 2410</t>
  </si>
  <si>
    <t>1347443692</t>
  </si>
  <si>
    <t>zatřídění zemin dle ČSN 75 2410.</t>
  </si>
  <si>
    <t>https://podminky.urs.cz/item/CS_URS_2023_02/043194000</t>
  </si>
  <si>
    <t>Poznámka k položce:_x000d_
Odběry a rozbory zemin v zemníku zhotovitele - ověření vhodnosti - Stanovení vlhkosti, zrnitosti, konzistenčních zemí, hustoty pevných částic, zhutnitelnost, atd.</t>
  </si>
  <si>
    <t>"zatřídění zemin dle ČSN 75 2410"1</t>
  </si>
  <si>
    <t>42</t>
  </si>
  <si>
    <t>R011</t>
  </si>
  <si>
    <t>Dopravní značení - provedení a zajištění osazení dopravního značení u příjezdů včetně jeho projednání se správci</t>
  </si>
  <si>
    <t>-1380840486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</si>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</sst>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03" TargetMode="External" /><Relationship Id="rId2" Type="http://schemas.openxmlformats.org/officeDocument/2006/relationships/hyperlink" Target="https://podminky.urs.cz/item/CS_URS_2023_02/112101102" TargetMode="External" /><Relationship Id="rId3" Type="http://schemas.openxmlformats.org/officeDocument/2006/relationships/hyperlink" Target="https://podminky.urs.cz/item/CS_URS_2023_02/112101103" TargetMode="External" /><Relationship Id="rId4" Type="http://schemas.openxmlformats.org/officeDocument/2006/relationships/hyperlink" Target="https://podminky.urs.cz/item/CS_URS_2023_02/112251102" TargetMode="External" /><Relationship Id="rId5" Type="http://schemas.openxmlformats.org/officeDocument/2006/relationships/hyperlink" Target="https://podminky.urs.cz/item/CS_URS_2023_02/112251103" TargetMode="External" /><Relationship Id="rId6" Type="http://schemas.openxmlformats.org/officeDocument/2006/relationships/hyperlink" Target="https://podminky.urs.cz/item/CS_URS_2023_02/122151106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3_02/124153102" TargetMode="External" /><Relationship Id="rId9" Type="http://schemas.openxmlformats.org/officeDocument/2006/relationships/hyperlink" Target="https://podminky.urs.cz/item/CS_URS_2024_01/182151111" TargetMode="External" /><Relationship Id="rId10" Type="http://schemas.openxmlformats.org/officeDocument/2006/relationships/hyperlink" Target="https://podminky.urs.cz/item/CS_URS_2024_01/171251101" TargetMode="External" /><Relationship Id="rId11" Type="http://schemas.openxmlformats.org/officeDocument/2006/relationships/hyperlink" Target="https://podminky.urs.cz/item/CS_URS_2024_01/167151111" TargetMode="External" /><Relationship Id="rId12" Type="http://schemas.openxmlformats.org/officeDocument/2006/relationships/hyperlink" Target="https://podminky.urs.cz/item/CS_URS_2023_02/174251202" TargetMode="External" /><Relationship Id="rId13" Type="http://schemas.openxmlformats.org/officeDocument/2006/relationships/hyperlink" Target="https://podminky.urs.cz/item/CS_URS_2023_02/174251203" TargetMode="External" /><Relationship Id="rId14" Type="http://schemas.openxmlformats.org/officeDocument/2006/relationships/hyperlink" Target="https://podminky.urs.cz/item/CS_URS_2023_02/171103202" TargetMode="External" /><Relationship Id="rId15" Type="http://schemas.openxmlformats.org/officeDocument/2006/relationships/hyperlink" Target="https://podminky.urs.cz/item/CS_URS_2023_02/181351113" TargetMode="External" /><Relationship Id="rId16" Type="http://schemas.openxmlformats.org/officeDocument/2006/relationships/hyperlink" Target="https://podminky.urs.cz/item/CS_URS_2023_02/181451121" TargetMode="External" /><Relationship Id="rId17" Type="http://schemas.openxmlformats.org/officeDocument/2006/relationships/hyperlink" Target="https://podminky.urs.cz/item/CS_URS_2023_02/181451122" TargetMode="External" /><Relationship Id="rId18" Type="http://schemas.openxmlformats.org/officeDocument/2006/relationships/hyperlink" Target="https://podminky.urs.cz/item/CS_URS_2023_02/182251101" TargetMode="External" /><Relationship Id="rId19" Type="http://schemas.openxmlformats.org/officeDocument/2006/relationships/hyperlink" Target="https://podminky.urs.cz/item/CS_URS_2023_02/182351133" TargetMode="External" /><Relationship Id="rId20" Type="http://schemas.openxmlformats.org/officeDocument/2006/relationships/hyperlink" Target="https://podminky.urs.cz/item/CS_URS_2023_02/012103000" TargetMode="External" /><Relationship Id="rId21" Type="http://schemas.openxmlformats.org/officeDocument/2006/relationships/hyperlink" Target="https://podminky.urs.cz/item/CS_URS_2023_02/012203000" TargetMode="External" /><Relationship Id="rId22" Type="http://schemas.openxmlformats.org/officeDocument/2006/relationships/hyperlink" Target="https://podminky.urs.cz/item/CS_URS_2023_02/012303000" TargetMode="External" /><Relationship Id="rId23" Type="http://schemas.openxmlformats.org/officeDocument/2006/relationships/hyperlink" Target="https://podminky.urs.cz/item/CS_URS_2023_02/013254000" TargetMode="External" /><Relationship Id="rId24" Type="http://schemas.openxmlformats.org/officeDocument/2006/relationships/hyperlink" Target="https://podminky.urs.cz/item/CS_URS_2023_02/013274000" TargetMode="External" /><Relationship Id="rId25" Type="http://schemas.openxmlformats.org/officeDocument/2006/relationships/hyperlink" Target="https://podminky.urs.cz/item/CS_URS_2023_02/013284000" TargetMode="External" /><Relationship Id="rId26" Type="http://schemas.openxmlformats.org/officeDocument/2006/relationships/hyperlink" Target="https://podminky.urs.cz/item/CS_URS_2024_01/030001000" TargetMode="External" /><Relationship Id="rId27" Type="http://schemas.openxmlformats.org/officeDocument/2006/relationships/hyperlink" Target="https://podminky.urs.cz/item/CS_URS_2024_01/039002000" TargetMode="External" /><Relationship Id="rId28" Type="http://schemas.openxmlformats.org/officeDocument/2006/relationships/hyperlink" Target="https://podminky.urs.cz/item/CS_URS_2023_02/042503000" TargetMode="External" /><Relationship Id="rId29" Type="http://schemas.openxmlformats.org/officeDocument/2006/relationships/hyperlink" Target="https://podminky.urs.cz/item/CS_URS_2023_02/042903000" TargetMode="External" /><Relationship Id="rId30" Type="http://schemas.openxmlformats.org/officeDocument/2006/relationships/hyperlink" Target="https://podminky.urs.cz/item/CS_URS_2023_02/043154000" TargetMode="External" /><Relationship Id="rId31" Type="http://schemas.openxmlformats.org/officeDocument/2006/relationships/hyperlink" Target="https://podminky.urs.cz/item/CS_URS_2023_02/043194000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323699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O.R. MORAVY, UH. OSTROH, Ř.KM 7,434 - 8,374, OPRAVA PB HRÁZE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18. 9. 2023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68</v>
      </c>
      <c r="BT54" s="109" t="s">
        <v>69</v>
      </c>
      <c r="BV54" s="109" t="s">
        <v>70</v>
      </c>
      <c r="BW54" s="109" t="s">
        <v>5</v>
      </c>
      <c r="BX54" s="109" t="s">
        <v>71</v>
      </c>
      <c r="CL54" s="109" t="s">
        <v>19</v>
      </c>
    </row>
    <row r="55" s="7" customFormat="1" ht="24.75" customHeight="1">
      <c r="A55" s="110" t="s">
        <v>72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'323699 - O.R. MORAVY, UH....'!J28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73</v>
      </c>
      <c r="AR55" s="117"/>
      <c r="AS55" s="118">
        <v>0</v>
      </c>
      <c r="AT55" s="119">
        <f>ROUND(SUM(AV55:AW55),2)</f>
        <v>0</v>
      </c>
      <c r="AU55" s="120">
        <f>'323699 - O.R. MORAVY, UH....'!P81</f>
        <v>0</v>
      </c>
      <c r="AV55" s="119">
        <f>'323699 - O.R. MORAVY, UH....'!J31</f>
        <v>0</v>
      </c>
      <c r="AW55" s="119">
        <f>'323699 - O.R. MORAVY, UH....'!J32</f>
        <v>0</v>
      </c>
      <c r="AX55" s="119">
        <f>'323699 - O.R. MORAVY, UH....'!J33</f>
        <v>0</v>
      </c>
      <c r="AY55" s="119">
        <f>'323699 - O.R. MORAVY, UH....'!J34</f>
        <v>0</v>
      </c>
      <c r="AZ55" s="119">
        <f>'323699 - O.R. MORAVY, UH....'!F31</f>
        <v>0</v>
      </c>
      <c r="BA55" s="119">
        <f>'323699 - O.R. MORAVY, UH....'!F32</f>
        <v>0</v>
      </c>
      <c r="BB55" s="119">
        <f>'323699 - O.R. MORAVY, UH....'!F33</f>
        <v>0</v>
      </c>
      <c r="BC55" s="119">
        <f>'323699 - O.R. MORAVY, UH....'!F34</f>
        <v>0</v>
      </c>
      <c r="BD55" s="121">
        <f>'323699 - O.R. MORAVY, UH....'!F35</f>
        <v>0</v>
      </c>
      <c r="BE55" s="7"/>
      <c r="BT55" s="122" t="s">
        <v>74</v>
      </c>
      <c r="BU55" s="122" t="s">
        <v>75</v>
      </c>
      <c r="BV55" s="122" t="s">
        <v>70</v>
      </c>
      <c r="BW55" s="122" t="s">
        <v>5</v>
      </c>
      <c r="BX55" s="122" t="s">
        <v>71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hjnGJX6xrM5UJLmf/o1k/8MGmwsRWzL4O8whEa4Qs9JNMM5C1UEUE/3ERlgTpaxljW94UkBEVWV7LLODYQjiOQ==" hashValue="AF9lNQc8fTXEZ0oJEJYG/PcvVIsew+XnIx57Wx1C+kS/pSpghyUei7QuGTZECLG1W3q7d08U8eIx5emJ56C4d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323699 - O.R. MORAVY, UH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76</v>
      </c>
    </row>
    <row r="4" s="1" customFormat="1" ht="24.96" customHeight="1">
      <c r="B4" s="20"/>
      <c r="D4" s="125" t="s">
        <v>77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18. 9. 2023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tr">
        <f>IF('Rekapitulace stavby'!AN10="","",'Rekapitulace stavby'!AN10)</f>
        <v/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tr">
        <f>IF('Rekapitulace stavby'!E11="","",'Rekapitulace stavby'!E11)</f>
        <v xml:space="preserve"> </v>
      </c>
      <c r="F13" s="38"/>
      <c r="G13" s="38"/>
      <c r="H13" s="38"/>
      <c r="I13" s="127" t="s">
        <v>27</v>
      </c>
      <c r="J13" s="130" t="str">
        <f>IF('Rekapitulace stavby'!AN11="","",'Rekapitulace stavby'!AN11)</f>
        <v/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28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27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30</v>
      </c>
      <c r="E18" s="38"/>
      <c r="F18" s="38"/>
      <c r="G18" s="38"/>
      <c r="H18" s="38"/>
      <c r="I18" s="127" t="s">
        <v>26</v>
      </c>
      <c r="J18" s="130" t="str">
        <f>IF('Rekapitulace stavby'!AN16="","",'Rekapitulace stavby'!AN16)</f>
        <v/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tr">
        <f>IF('Rekapitulace stavby'!E17="","",'Rekapitulace stavby'!E17)</f>
        <v xml:space="preserve"> </v>
      </c>
      <c r="F19" s="38"/>
      <c r="G19" s="38"/>
      <c r="H19" s="38"/>
      <c r="I19" s="127" t="s">
        <v>27</v>
      </c>
      <c r="J19" s="130" t="str">
        <f>IF('Rekapitulace stavby'!AN17="","",'Rekapitulace stavby'!AN17)</f>
        <v/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32</v>
      </c>
      <c r="E21" s="38"/>
      <c r="F21" s="38"/>
      <c r="G21" s="38"/>
      <c r="H21" s="38"/>
      <c r="I21" s="127" t="s">
        <v>26</v>
      </c>
      <c r="J21" s="130" t="str">
        <f>IF('Rekapitulace stavby'!AN19="","",'Rekapitulace stavby'!AN19)</f>
        <v/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tr">
        <f>IF('Rekapitulace stavby'!E20="","",'Rekapitulace stavby'!E20)</f>
        <v xml:space="preserve"> </v>
      </c>
      <c r="F22" s="38"/>
      <c r="G22" s="38"/>
      <c r="H22" s="38"/>
      <c r="I22" s="127" t="s">
        <v>27</v>
      </c>
      <c r="J22" s="130" t="str">
        <f>IF('Rekapitulace stavby'!AN20="","",'Rekapitulace stavby'!AN20)</f>
        <v/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33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34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35</v>
      </c>
      <c r="E28" s="38"/>
      <c r="F28" s="38"/>
      <c r="G28" s="38"/>
      <c r="H28" s="38"/>
      <c r="I28" s="38"/>
      <c r="J28" s="138">
        <f>ROUND(J81,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37</v>
      </c>
      <c r="G30" s="38"/>
      <c r="H30" s="38"/>
      <c r="I30" s="139" t="s">
        <v>36</v>
      </c>
      <c r="J30" s="139" t="s">
        <v>38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39</v>
      </c>
      <c r="E31" s="127" t="s">
        <v>40</v>
      </c>
      <c r="F31" s="141">
        <f>ROUND((SUM(BE81:BE253)),  2)</f>
        <v>0</v>
      </c>
      <c r="G31" s="38"/>
      <c r="H31" s="38"/>
      <c r="I31" s="142">
        <v>0.20999999999999999</v>
      </c>
      <c r="J31" s="141">
        <f>ROUND(((SUM(BE81:BE253))*I31),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41</v>
      </c>
      <c r="F32" s="141">
        <f>ROUND((SUM(BF81:BF253)),  2)</f>
        <v>0</v>
      </c>
      <c r="G32" s="38"/>
      <c r="H32" s="38"/>
      <c r="I32" s="142">
        <v>0.12</v>
      </c>
      <c r="J32" s="141">
        <f>ROUND(((SUM(BF81:BF253))*I32),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42</v>
      </c>
      <c r="F33" s="141">
        <f>ROUND((SUM(BG81:BG253)),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43</v>
      </c>
      <c r="F34" s="141">
        <f>ROUND((SUM(BH81:BH253)),  2)</f>
        <v>0</v>
      </c>
      <c r="G34" s="38"/>
      <c r="H34" s="38"/>
      <c r="I34" s="142">
        <v>0.12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44</v>
      </c>
      <c r="F35" s="141">
        <f>ROUND((SUM(BI81:BI253)),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45</v>
      </c>
      <c r="E37" s="145"/>
      <c r="F37" s="145"/>
      <c r="G37" s="146" t="s">
        <v>46</v>
      </c>
      <c r="H37" s="147" t="s">
        <v>47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78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O.R. MORAVY, UH. OSTROH, Ř.KM 7,434 - 8,374, OPRAVA PB HRÁZE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18. 9. 2023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 xml:space="preserve"> </v>
      </c>
      <c r="G50" s="40"/>
      <c r="H50" s="40"/>
      <c r="I50" s="32" t="s">
        <v>30</v>
      </c>
      <c r="J50" s="36" t="str">
        <f>E19</f>
        <v xml:space="preserve"> 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28</v>
      </c>
      <c r="D51" s="40"/>
      <c r="E51" s="40"/>
      <c r="F51" s="27" t="str">
        <f>IF(E16="","",E16)</f>
        <v>Vyplň údaj</v>
      </c>
      <c r="G51" s="40"/>
      <c r="H51" s="40"/>
      <c r="I51" s="32" t="s">
        <v>32</v>
      </c>
      <c r="J51" s="36" t="str">
        <f>E22</f>
        <v xml:space="preserve"> 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79</v>
      </c>
      <c r="D53" s="155"/>
      <c r="E53" s="155"/>
      <c r="F53" s="155"/>
      <c r="G53" s="155"/>
      <c r="H53" s="155"/>
      <c r="I53" s="155"/>
      <c r="J53" s="156" t="s">
        <v>80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67</v>
      </c>
      <c r="D55" s="40"/>
      <c r="E55" s="40"/>
      <c r="F55" s="40"/>
      <c r="G55" s="40"/>
      <c r="H55" s="40"/>
      <c r="I55" s="40"/>
      <c r="J55" s="102">
        <f>J81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81</v>
      </c>
    </row>
    <row r="56" s="9" customFormat="1" ht="24.96" customHeight="1">
      <c r="A56" s="9"/>
      <c r="B56" s="158"/>
      <c r="C56" s="159"/>
      <c r="D56" s="160" t="s">
        <v>82</v>
      </c>
      <c r="E56" s="161"/>
      <c r="F56" s="161"/>
      <c r="G56" s="161"/>
      <c r="H56" s="161"/>
      <c r="I56" s="161"/>
      <c r="J56" s="162">
        <f>J82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83</v>
      </c>
      <c r="E57" s="167"/>
      <c r="F57" s="167"/>
      <c r="G57" s="167"/>
      <c r="H57" s="167"/>
      <c r="I57" s="167"/>
      <c r="J57" s="168">
        <f>J83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84</v>
      </c>
      <c r="E58" s="167"/>
      <c r="F58" s="167"/>
      <c r="G58" s="167"/>
      <c r="H58" s="167"/>
      <c r="I58" s="167"/>
      <c r="J58" s="168">
        <f>J186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85</v>
      </c>
      <c r="E59" s="167"/>
      <c r="F59" s="167"/>
      <c r="G59" s="167"/>
      <c r="H59" s="167"/>
      <c r="I59" s="167"/>
      <c r="J59" s="168">
        <f>J194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8"/>
      <c r="C60" s="159"/>
      <c r="D60" s="160" t="s">
        <v>86</v>
      </c>
      <c r="E60" s="161"/>
      <c r="F60" s="161"/>
      <c r="G60" s="161"/>
      <c r="H60" s="161"/>
      <c r="I60" s="161"/>
      <c r="J60" s="162">
        <f>J198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87</v>
      </c>
      <c r="E61" s="167"/>
      <c r="F61" s="167"/>
      <c r="G61" s="167"/>
      <c r="H61" s="167"/>
      <c r="I61" s="167"/>
      <c r="J61" s="168">
        <f>J199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88</v>
      </c>
      <c r="E62" s="167"/>
      <c r="F62" s="167"/>
      <c r="G62" s="167"/>
      <c r="H62" s="167"/>
      <c r="I62" s="167"/>
      <c r="J62" s="168">
        <f>J223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89</v>
      </c>
      <c r="E63" s="167"/>
      <c r="F63" s="167"/>
      <c r="G63" s="167"/>
      <c r="H63" s="167"/>
      <c r="I63" s="167"/>
      <c r="J63" s="168">
        <f>J234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2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2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2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90</v>
      </c>
      <c r="D70" s="40"/>
      <c r="E70" s="40"/>
      <c r="F70" s="40"/>
      <c r="G70" s="40"/>
      <c r="H70" s="40"/>
      <c r="I70" s="40"/>
      <c r="J70" s="40"/>
      <c r="K70" s="40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2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E7</f>
        <v>O.R. MORAVY, UH. OSTROH, Ř.KM 7,434 - 8,374, OPRAVA PB HRÁZE</v>
      </c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F10</f>
        <v xml:space="preserve"> </v>
      </c>
      <c r="G75" s="40"/>
      <c r="H75" s="40"/>
      <c r="I75" s="32" t="s">
        <v>23</v>
      </c>
      <c r="J75" s="72" t="str">
        <f>IF(J10="","",J10)</f>
        <v>18. 9. 2023</v>
      </c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E13</f>
        <v xml:space="preserve"> </v>
      </c>
      <c r="G77" s="40"/>
      <c r="H77" s="40"/>
      <c r="I77" s="32" t="s">
        <v>30</v>
      </c>
      <c r="J77" s="36" t="str">
        <f>E19</f>
        <v xml:space="preserve"> </v>
      </c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IF(E16="","",E16)</f>
        <v>Vyplň údaj</v>
      </c>
      <c r="G78" s="40"/>
      <c r="H78" s="40"/>
      <c r="I78" s="32" t="s">
        <v>32</v>
      </c>
      <c r="J78" s="36" t="str">
        <f>E22</f>
        <v xml:space="preserve"> </v>
      </c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0"/>
      <c r="B80" s="171"/>
      <c r="C80" s="172" t="s">
        <v>91</v>
      </c>
      <c r="D80" s="173" t="s">
        <v>54</v>
      </c>
      <c r="E80" s="173" t="s">
        <v>50</v>
      </c>
      <c r="F80" s="173" t="s">
        <v>51</v>
      </c>
      <c r="G80" s="173" t="s">
        <v>92</v>
      </c>
      <c r="H80" s="173" t="s">
        <v>93</v>
      </c>
      <c r="I80" s="173" t="s">
        <v>94</v>
      </c>
      <c r="J80" s="173" t="s">
        <v>80</v>
      </c>
      <c r="K80" s="174" t="s">
        <v>95</v>
      </c>
      <c r="L80" s="175"/>
      <c r="M80" s="92" t="s">
        <v>19</v>
      </c>
      <c r="N80" s="93" t="s">
        <v>39</v>
      </c>
      <c r="O80" s="93" t="s">
        <v>96</v>
      </c>
      <c r="P80" s="93" t="s">
        <v>97</v>
      </c>
      <c r="Q80" s="93" t="s">
        <v>98</v>
      </c>
      <c r="R80" s="93" t="s">
        <v>99</v>
      </c>
      <c r="S80" s="93" t="s">
        <v>100</v>
      </c>
      <c r="T80" s="94" t="s">
        <v>101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8"/>
      <c r="B81" s="39"/>
      <c r="C81" s="99" t="s">
        <v>102</v>
      </c>
      <c r="D81" s="40"/>
      <c r="E81" s="40"/>
      <c r="F81" s="40"/>
      <c r="G81" s="40"/>
      <c r="H81" s="40"/>
      <c r="I81" s="40"/>
      <c r="J81" s="176">
        <f>BK81</f>
        <v>0</v>
      </c>
      <c r="K81" s="40"/>
      <c r="L81" s="44"/>
      <c r="M81" s="95"/>
      <c r="N81" s="177"/>
      <c r="O81" s="96"/>
      <c r="P81" s="178">
        <f>P82+P198</f>
        <v>0</v>
      </c>
      <c r="Q81" s="96"/>
      <c r="R81" s="178">
        <f>R82+R198</f>
        <v>7.6878850000000005</v>
      </c>
      <c r="S81" s="96"/>
      <c r="T81" s="179">
        <f>T82+T198</f>
        <v>0.02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68</v>
      </c>
      <c r="AU81" s="17" t="s">
        <v>81</v>
      </c>
      <c r="BK81" s="180">
        <f>BK82+BK198</f>
        <v>0</v>
      </c>
    </row>
    <row r="82" s="12" customFormat="1" ht="25.92" customHeight="1">
      <c r="A82" s="12"/>
      <c r="B82" s="181"/>
      <c r="C82" s="182"/>
      <c r="D82" s="183" t="s">
        <v>68</v>
      </c>
      <c r="E82" s="184" t="s">
        <v>103</v>
      </c>
      <c r="F82" s="184" t="s">
        <v>104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P83+P186+P194</f>
        <v>0</v>
      </c>
      <c r="Q82" s="189"/>
      <c r="R82" s="190">
        <f>R83+R186+R194</f>
        <v>7.6878850000000005</v>
      </c>
      <c r="S82" s="189"/>
      <c r="T82" s="191">
        <f>T83+T186+T194</f>
        <v>0.02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74</v>
      </c>
      <c r="AT82" s="193" t="s">
        <v>68</v>
      </c>
      <c r="AU82" s="193" t="s">
        <v>69</v>
      </c>
      <c r="AY82" s="192" t="s">
        <v>105</v>
      </c>
      <c r="BK82" s="194">
        <f>BK83+BK186+BK194</f>
        <v>0</v>
      </c>
    </row>
    <row r="83" s="12" customFormat="1" ht="22.8" customHeight="1">
      <c r="A83" s="12"/>
      <c r="B83" s="181"/>
      <c r="C83" s="182"/>
      <c r="D83" s="183" t="s">
        <v>68</v>
      </c>
      <c r="E83" s="195" t="s">
        <v>74</v>
      </c>
      <c r="F83" s="195" t="s">
        <v>106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SUM(P84:P185)</f>
        <v>0</v>
      </c>
      <c r="Q83" s="189"/>
      <c r="R83" s="190">
        <f>SUM(R84:R185)</f>
        <v>0.287885</v>
      </c>
      <c r="S83" s="189"/>
      <c r="T83" s="191">
        <f>SUM(T84:T185)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74</v>
      </c>
      <c r="AT83" s="193" t="s">
        <v>68</v>
      </c>
      <c r="AU83" s="193" t="s">
        <v>74</v>
      </c>
      <c r="AY83" s="192" t="s">
        <v>105</v>
      </c>
      <c r="BK83" s="194">
        <f>SUM(BK84:BK185)</f>
        <v>0</v>
      </c>
    </row>
    <row r="84" s="2" customFormat="1" ht="16.5" customHeight="1">
      <c r="A84" s="38"/>
      <c r="B84" s="39"/>
      <c r="C84" s="197" t="s">
        <v>74</v>
      </c>
      <c r="D84" s="197" t="s">
        <v>107</v>
      </c>
      <c r="E84" s="198" t="s">
        <v>108</v>
      </c>
      <c r="F84" s="199" t="s">
        <v>109</v>
      </c>
      <c r="G84" s="200" t="s">
        <v>110</v>
      </c>
      <c r="H84" s="201">
        <v>17122.560000000001</v>
      </c>
      <c r="I84" s="202"/>
      <c r="J84" s="203">
        <f>ROUND(I84*H84,2)</f>
        <v>0</v>
      </c>
      <c r="K84" s="199" t="s">
        <v>111</v>
      </c>
      <c r="L84" s="44"/>
      <c r="M84" s="204" t="s">
        <v>19</v>
      </c>
      <c r="N84" s="205" t="s">
        <v>40</v>
      </c>
      <c r="O84" s="84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8" t="s">
        <v>112</v>
      </c>
      <c r="AT84" s="208" t="s">
        <v>107</v>
      </c>
      <c r="AU84" s="208" t="s">
        <v>76</v>
      </c>
      <c r="AY84" s="17" t="s">
        <v>105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7" t="s">
        <v>74</v>
      </c>
      <c r="BK84" s="209">
        <f>ROUND(I84*H84,2)</f>
        <v>0</v>
      </c>
      <c r="BL84" s="17" t="s">
        <v>112</v>
      </c>
      <c r="BM84" s="208" t="s">
        <v>113</v>
      </c>
    </row>
    <row r="85" s="2" customFormat="1">
      <c r="A85" s="38"/>
      <c r="B85" s="39"/>
      <c r="C85" s="40"/>
      <c r="D85" s="210" t="s">
        <v>114</v>
      </c>
      <c r="E85" s="40"/>
      <c r="F85" s="211" t="s">
        <v>115</v>
      </c>
      <c r="G85" s="40"/>
      <c r="H85" s="40"/>
      <c r="I85" s="212"/>
      <c r="J85" s="40"/>
      <c r="K85" s="40"/>
      <c r="L85" s="44"/>
      <c r="M85" s="213"/>
      <c r="N85" s="214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114</v>
      </c>
      <c r="AU85" s="17" t="s">
        <v>76</v>
      </c>
    </row>
    <row r="86" s="2" customFormat="1">
      <c r="A86" s="38"/>
      <c r="B86" s="39"/>
      <c r="C86" s="40"/>
      <c r="D86" s="215" t="s">
        <v>116</v>
      </c>
      <c r="E86" s="40"/>
      <c r="F86" s="216" t="s">
        <v>117</v>
      </c>
      <c r="G86" s="40"/>
      <c r="H86" s="40"/>
      <c r="I86" s="212"/>
      <c r="J86" s="40"/>
      <c r="K86" s="40"/>
      <c r="L86" s="44"/>
      <c r="M86" s="213"/>
      <c r="N86" s="214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116</v>
      </c>
      <c r="AU86" s="17" t="s">
        <v>76</v>
      </c>
    </row>
    <row r="87" s="13" customFormat="1">
      <c r="A87" s="13"/>
      <c r="B87" s="217"/>
      <c r="C87" s="218"/>
      <c r="D87" s="210" t="s">
        <v>118</v>
      </c>
      <c r="E87" s="219" t="s">
        <v>19</v>
      </c>
      <c r="F87" s="220" t="s">
        <v>119</v>
      </c>
      <c r="G87" s="218"/>
      <c r="H87" s="221">
        <v>17122.560000000001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118</v>
      </c>
      <c r="AU87" s="227" t="s">
        <v>76</v>
      </c>
      <c r="AV87" s="13" t="s">
        <v>76</v>
      </c>
      <c r="AW87" s="13" t="s">
        <v>31</v>
      </c>
      <c r="AX87" s="13" t="s">
        <v>74</v>
      </c>
      <c r="AY87" s="227" t="s">
        <v>105</v>
      </c>
    </row>
    <row r="88" s="2" customFormat="1" ht="16.5" customHeight="1">
      <c r="A88" s="38"/>
      <c r="B88" s="39"/>
      <c r="C88" s="197" t="s">
        <v>76</v>
      </c>
      <c r="D88" s="197" t="s">
        <v>107</v>
      </c>
      <c r="E88" s="198" t="s">
        <v>120</v>
      </c>
      <c r="F88" s="199" t="s">
        <v>121</v>
      </c>
      <c r="G88" s="200" t="s">
        <v>122</v>
      </c>
      <c r="H88" s="201">
        <v>20</v>
      </c>
      <c r="I88" s="202"/>
      <c r="J88" s="203">
        <f>ROUND(I88*H88,2)</f>
        <v>0</v>
      </c>
      <c r="K88" s="199" t="s">
        <v>123</v>
      </c>
      <c r="L88" s="44"/>
      <c r="M88" s="204" t="s">
        <v>19</v>
      </c>
      <c r="N88" s="205" t="s">
        <v>40</v>
      </c>
      <c r="O88" s="84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8" t="s">
        <v>112</v>
      </c>
      <c r="AT88" s="208" t="s">
        <v>107</v>
      </c>
      <c r="AU88" s="208" t="s">
        <v>76</v>
      </c>
      <c r="AY88" s="17" t="s">
        <v>105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7" t="s">
        <v>74</v>
      </c>
      <c r="BK88" s="209">
        <f>ROUND(I88*H88,2)</f>
        <v>0</v>
      </c>
      <c r="BL88" s="17" t="s">
        <v>112</v>
      </c>
      <c r="BM88" s="208" t="s">
        <v>124</v>
      </c>
    </row>
    <row r="89" s="2" customFormat="1">
      <c r="A89" s="38"/>
      <c r="B89" s="39"/>
      <c r="C89" s="40"/>
      <c r="D89" s="210" t="s">
        <v>114</v>
      </c>
      <c r="E89" s="40"/>
      <c r="F89" s="211" t="s">
        <v>125</v>
      </c>
      <c r="G89" s="40"/>
      <c r="H89" s="40"/>
      <c r="I89" s="212"/>
      <c r="J89" s="40"/>
      <c r="K89" s="40"/>
      <c r="L89" s="44"/>
      <c r="M89" s="213"/>
      <c r="N89" s="21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114</v>
      </c>
      <c r="AU89" s="17" t="s">
        <v>76</v>
      </c>
    </row>
    <row r="90" s="2" customFormat="1">
      <c r="A90" s="38"/>
      <c r="B90" s="39"/>
      <c r="C90" s="40"/>
      <c r="D90" s="215" t="s">
        <v>116</v>
      </c>
      <c r="E90" s="40"/>
      <c r="F90" s="216" t="s">
        <v>126</v>
      </c>
      <c r="G90" s="40"/>
      <c r="H90" s="40"/>
      <c r="I90" s="212"/>
      <c r="J90" s="40"/>
      <c r="K90" s="40"/>
      <c r="L90" s="44"/>
      <c r="M90" s="213"/>
      <c r="N90" s="21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116</v>
      </c>
      <c r="AU90" s="17" t="s">
        <v>76</v>
      </c>
    </row>
    <row r="91" s="2" customFormat="1" ht="21.75" customHeight="1">
      <c r="A91" s="38"/>
      <c r="B91" s="39"/>
      <c r="C91" s="197" t="s">
        <v>127</v>
      </c>
      <c r="D91" s="197" t="s">
        <v>107</v>
      </c>
      <c r="E91" s="198" t="s">
        <v>128</v>
      </c>
      <c r="F91" s="199" t="s">
        <v>129</v>
      </c>
      <c r="G91" s="200" t="s">
        <v>122</v>
      </c>
      <c r="H91" s="201">
        <v>26</v>
      </c>
      <c r="I91" s="202"/>
      <c r="J91" s="203">
        <f>ROUND(I91*H91,2)</f>
        <v>0</v>
      </c>
      <c r="K91" s="199" t="s">
        <v>19</v>
      </c>
      <c r="L91" s="44"/>
      <c r="M91" s="204" t="s">
        <v>19</v>
      </c>
      <c r="N91" s="205" t="s">
        <v>40</v>
      </c>
      <c r="O91" s="84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8" t="s">
        <v>112</v>
      </c>
      <c r="AT91" s="208" t="s">
        <v>107</v>
      </c>
      <c r="AU91" s="208" t="s">
        <v>76</v>
      </c>
      <c r="AY91" s="17" t="s">
        <v>105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7" t="s">
        <v>74</v>
      </c>
      <c r="BK91" s="209">
        <f>ROUND(I91*H91,2)</f>
        <v>0</v>
      </c>
      <c r="BL91" s="17" t="s">
        <v>112</v>
      </c>
      <c r="BM91" s="208" t="s">
        <v>130</v>
      </c>
    </row>
    <row r="92" s="2" customFormat="1">
      <c r="A92" s="38"/>
      <c r="B92" s="39"/>
      <c r="C92" s="40"/>
      <c r="D92" s="210" t="s">
        <v>114</v>
      </c>
      <c r="E92" s="40"/>
      <c r="F92" s="211" t="s">
        <v>129</v>
      </c>
      <c r="G92" s="40"/>
      <c r="H92" s="40"/>
      <c r="I92" s="212"/>
      <c r="J92" s="40"/>
      <c r="K92" s="40"/>
      <c r="L92" s="44"/>
      <c r="M92" s="213"/>
      <c r="N92" s="21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114</v>
      </c>
      <c r="AU92" s="17" t="s">
        <v>76</v>
      </c>
    </row>
    <row r="93" s="13" customFormat="1">
      <c r="A93" s="13"/>
      <c r="B93" s="217"/>
      <c r="C93" s="218"/>
      <c r="D93" s="210" t="s">
        <v>118</v>
      </c>
      <c r="E93" s="219" t="s">
        <v>19</v>
      </c>
      <c r="F93" s="220" t="s">
        <v>131</v>
      </c>
      <c r="G93" s="218"/>
      <c r="H93" s="221">
        <v>26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118</v>
      </c>
      <c r="AU93" s="227" t="s">
        <v>76</v>
      </c>
      <c r="AV93" s="13" t="s">
        <v>76</v>
      </c>
      <c r="AW93" s="13" t="s">
        <v>31</v>
      </c>
      <c r="AX93" s="13" t="s">
        <v>74</v>
      </c>
      <c r="AY93" s="227" t="s">
        <v>105</v>
      </c>
    </row>
    <row r="94" s="2" customFormat="1" ht="16.5" customHeight="1">
      <c r="A94" s="38"/>
      <c r="B94" s="39"/>
      <c r="C94" s="197" t="s">
        <v>112</v>
      </c>
      <c r="D94" s="197" t="s">
        <v>107</v>
      </c>
      <c r="E94" s="198" t="s">
        <v>132</v>
      </c>
      <c r="F94" s="199" t="s">
        <v>133</v>
      </c>
      <c r="G94" s="200" t="s">
        <v>122</v>
      </c>
      <c r="H94" s="201">
        <v>6</v>
      </c>
      <c r="I94" s="202"/>
      <c r="J94" s="203">
        <f>ROUND(I94*H94,2)</f>
        <v>0</v>
      </c>
      <c r="K94" s="199" t="s">
        <v>123</v>
      </c>
      <c r="L94" s="44"/>
      <c r="M94" s="204" t="s">
        <v>19</v>
      </c>
      <c r="N94" s="205" t="s">
        <v>40</v>
      </c>
      <c r="O94" s="84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8" t="s">
        <v>112</v>
      </c>
      <c r="AT94" s="208" t="s">
        <v>107</v>
      </c>
      <c r="AU94" s="208" t="s">
        <v>76</v>
      </c>
      <c r="AY94" s="17" t="s">
        <v>105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7" t="s">
        <v>74</v>
      </c>
      <c r="BK94" s="209">
        <f>ROUND(I94*H94,2)</f>
        <v>0</v>
      </c>
      <c r="BL94" s="17" t="s">
        <v>112</v>
      </c>
      <c r="BM94" s="208" t="s">
        <v>134</v>
      </c>
    </row>
    <row r="95" s="2" customFormat="1">
      <c r="A95" s="38"/>
      <c r="B95" s="39"/>
      <c r="C95" s="40"/>
      <c r="D95" s="210" t="s">
        <v>114</v>
      </c>
      <c r="E95" s="40"/>
      <c r="F95" s="211" t="s">
        <v>135</v>
      </c>
      <c r="G95" s="40"/>
      <c r="H95" s="40"/>
      <c r="I95" s="212"/>
      <c r="J95" s="40"/>
      <c r="K95" s="40"/>
      <c r="L95" s="44"/>
      <c r="M95" s="213"/>
      <c r="N95" s="21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114</v>
      </c>
      <c r="AU95" s="17" t="s">
        <v>76</v>
      </c>
    </row>
    <row r="96" s="2" customFormat="1">
      <c r="A96" s="38"/>
      <c r="B96" s="39"/>
      <c r="C96" s="40"/>
      <c r="D96" s="215" t="s">
        <v>116</v>
      </c>
      <c r="E96" s="40"/>
      <c r="F96" s="216" t="s">
        <v>136</v>
      </c>
      <c r="G96" s="40"/>
      <c r="H96" s="40"/>
      <c r="I96" s="212"/>
      <c r="J96" s="40"/>
      <c r="K96" s="40"/>
      <c r="L96" s="44"/>
      <c r="M96" s="213"/>
      <c r="N96" s="214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116</v>
      </c>
      <c r="AU96" s="17" t="s">
        <v>76</v>
      </c>
    </row>
    <row r="97" s="2" customFormat="1" ht="16.5" customHeight="1">
      <c r="A97" s="38"/>
      <c r="B97" s="39"/>
      <c r="C97" s="197" t="s">
        <v>137</v>
      </c>
      <c r="D97" s="197" t="s">
        <v>107</v>
      </c>
      <c r="E97" s="198" t="s">
        <v>138</v>
      </c>
      <c r="F97" s="199" t="s">
        <v>139</v>
      </c>
      <c r="G97" s="200" t="s">
        <v>122</v>
      </c>
      <c r="H97" s="201">
        <v>20</v>
      </c>
      <c r="I97" s="202"/>
      <c r="J97" s="203">
        <f>ROUND(I97*H97,2)</f>
        <v>0</v>
      </c>
      <c r="K97" s="199" t="s">
        <v>123</v>
      </c>
      <c r="L97" s="44"/>
      <c r="M97" s="204" t="s">
        <v>19</v>
      </c>
      <c r="N97" s="205" t="s">
        <v>40</v>
      </c>
      <c r="O97" s="84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8" t="s">
        <v>112</v>
      </c>
      <c r="AT97" s="208" t="s">
        <v>107</v>
      </c>
      <c r="AU97" s="208" t="s">
        <v>76</v>
      </c>
      <c r="AY97" s="17" t="s">
        <v>105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7" t="s">
        <v>74</v>
      </c>
      <c r="BK97" s="209">
        <f>ROUND(I97*H97,2)</f>
        <v>0</v>
      </c>
      <c r="BL97" s="17" t="s">
        <v>112</v>
      </c>
      <c r="BM97" s="208" t="s">
        <v>140</v>
      </c>
    </row>
    <row r="98" s="2" customFormat="1">
      <c r="A98" s="38"/>
      <c r="B98" s="39"/>
      <c r="C98" s="40"/>
      <c r="D98" s="210" t="s">
        <v>114</v>
      </c>
      <c r="E98" s="40"/>
      <c r="F98" s="211" t="s">
        <v>141</v>
      </c>
      <c r="G98" s="40"/>
      <c r="H98" s="40"/>
      <c r="I98" s="212"/>
      <c r="J98" s="40"/>
      <c r="K98" s="40"/>
      <c r="L98" s="44"/>
      <c r="M98" s="213"/>
      <c r="N98" s="21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114</v>
      </c>
      <c r="AU98" s="17" t="s">
        <v>76</v>
      </c>
    </row>
    <row r="99" s="2" customFormat="1">
      <c r="A99" s="38"/>
      <c r="B99" s="39"/>
      <c r="C99" s="40"/>
      <c r="D99" s="215" t="s">
        <v>116</v>
      </c>
      <c r="E99" s="40"/>
      <c r="F99" s="216" t="s">
        <v>142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116</v>
      </c>
      <c r="AU99" s="17" t="s">
        <v>76</v>
      </c>
    </row>
    <row r="100" s="13" customFormat="1">
      <c r="A100" s="13"/>
      <c r="B100" s="217"/>
      <c r="C100" s="218"/>
      <c r="D100" s="210" t="s">
        <v>118</v>
      </c>
      <c r="E100" s="219" t="s">
        <v>19</v>
      </c>
      <c r="F100" s="220" t="s">
        <v>143</v>
      </c>
      <c r="G100" s="218"/>
      <c r="H100" s="221">
        <v>20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7" t="s">
        <v>118</v>
      </c>
      <c r="AU100" s="227" t="s">
        <v>76</v>
      </c>
      <c r="AV100" s="13" t="s">
        <v>76</v>
      </c>
      <c r="AW100" s="13" t="s">
        <v>31</v>
      </c>
      <c r="AX100" s="13" t="s">
        <v>74</v>
      </c>
      <c r="AY100" s="227" t="s">
        <v>105</v>
      </c>
    </row>
    <row r="101" s="2" customFormat="1" ht="16.5" customHeight="1">
      <c r="A101" s="38"/>
      <c r="B101" s="39"/>
      <c r="C101" s="197" t="s">
        <v>144</v>
      </c>
      <c r="D101" s="197" t="s">
        <v>107</v>
      </c>
      <c r="E101" s="198" t="s">
        <v>145</v>
      </c>
      <c r="F101" s="199" t="s">
        <v>146</v>
      </c>
      <c r="G101" s="200" t="s">
        <v>122</v>
      </c>
      <c r="H101" s="201">
        <v>13</v>
      </c>
      <c r="I101" s="202"/>
      <c r="J101" s="203">
        <f>ROUND(I101*H101,2)</f>
        <v>0</v>
      </c>
      <c r="K101" s="199" t="s">
        <v>123</v>
      </c>
      <c r="L101" s="44"/>
      <c r="M101" s="204" t="s">
        <v>19</v>
      </c>
      <c r="N101" s="205" t="s">
        <v>40</v>
      </c>
      <c r="O101" s="84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8" t="s">
        <v>112</v>
      </c>
      <c r="AT101" s="208" t="s">
        <v>107</v>
      </c>
      <c r="AU101" s="208" t="s">
        <v>76</v>
      </c>
      <c r="AY101" s="17" t="s">
        <v>105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7" t="s">
        <v>74</v>
      </c>
      <c r="BK101" s="209">
        <f>ROUND(I101*H101,2)</f>
        <v>0</v>
      </c>
      <c r="BL101" s="17" t="s">
        <v>112</v>
      </c>
      <c r="BM101" s="208" t="s">
        <v>147</v>
      </c>
    </row>
    <row r="102" s="2" customFormat="1">
      <c r="A102" s="38"/>
      <c r="B102" s="39"/>
      <c r="C102" s="40"/>
      <c r="D102" s="210" t="s">
        <v>114</v>
      </c>
      <c r="E102" s="40"/>
      <c r="F102" s="211" t="s">
        <v>148</v>
      </c>
      <c r="G102" s="40"/>
      <c r="H102" s="40"/>
      <c r="I102" s="212"/>
      <c r="J102" s="40"/>
      <c r="K102" s="40"/>
      <c r="L102" s="44"/>
      <c r="M102" s="213"/>
      <c r="N102" s="214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114</v>
      </c>
      <c r="AU102" s="17" t="s">
        <v>76</v>
      </c>
    </row>
    <row r="103" s="2" customFormat="1">
      <c r="A103" s="38"/>
      <c r="B103" s="39"/>
      <c r="C103" s="40"/>
      <c r="D103" s="215" t="s">
        <v>116</v>
      </c>
      <c r="E103" s="40"/>
      <c r="F103" s="216" t="s">
        <v>149</v>
      </c>
      <c r="G103" s="40"/>
      <c r="H103" s="40"/>
      <c r="I103" s="212"/>
      <c r="J103" s="40"/>
      <c r="K103" s="40"/>
      <c r="L103" s="44"/>
      <c r="M103" s="213"/>
      <c r="N103" s="21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116</v>
      </c>
      <c r="AU103" s="17" t="s">
        <v>76</v>
      </c>
    </row>
    <row r="104" s="13" customFormat="1">
      <c r="A104" s="13"/>
      <c r="B104" s="217"/>
      <c r="C104" s="218"/>
      <c r="D104" s="210" t="s">
        <v>118</v>
      </c>
      <c r="E104" s="219" t="s">
        <v>19</v>
      </c>
      <c r="F104" s="220" t="s">
        <v>150</v>
      </c>
      <c r="G104" s="218"/>
      <c r="H104" s="221">
        <v>13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118</v>
      </c>
      <c r="AU104" s="227" t="s">
        <v>76</v>
      </c>
      <c r="AV104" s="13" t="s">
        <v>76</v>
      </c>
      <c r="AW104" s="13" t="s">
        <v>31</v>
      </c>
      <c r="AX104" s="13" t="s">
        <v>74</v>
      </c>
      <c r="AY104" s="227" t="s">
        <v>105</v>
      </c>
    </row>
    <row r="105" s="2" customFormat="1" ht="21.75" customHeight="1">
      <c r="A105" s="38"/>
      <c r="B105" s="39"/>
      <c r="C105" s="197" t="s">
        <v>151</v>
      </c>
      <c r="D105" s="197" t="s">
        <v>107</v>
      </c>
      <c r="E105" s="198" t="s">
        <v>152</v>
      </c>
      <c r="F105" s="199" t="s">
        <v>153</v>
      </c>
      <c r="G105" s="200" t="s">
        <v>154</v>
      </c>
      <c r="H105" s="201">
        <v>1439.424</v>
      </c>
      <c r="I105" s="202"/>
      <c r="J105" s="203">
        <f>ROUND(I105*H105,2)</f>
        <v>0</v>
      </c>
      <c r="K105" s="199" t="s">
        <v>123</v>
      </c>
      <c r="L105" s="44"/>
      <c r="M105" s="204" t="s">
        <v>19</v>
      </c>
      <c r="N105" s="205" t="s">
        <v>40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8" t="s">
        <v>112</v>
      </c>
      <c r="AT105" s="208" t="s">
        <v>107</v>
      </c>
      <c r="AU105" s="208" t="s">
        <v>76</v>
      </c>
      <c r="AY105" s="17" t="s">
        <v>105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7" t="s">
        <v>74</v>
      </c>
      <c r="BK105" s="209">
        <f>ROUND(I105*H105,2)</f>
        <v>0</v>
      </c>
      <c r="BL105" s="17" t="s">
        <v>112</v>
      </c>
      <c r="BM105" s="208" t="s">
        <v>155</v>
      </c>
    </row>
    <row r="106" s="2" customFormat="1">
      <c r="A106" s="38"/>
      <c r="B106" s="39"/>
      <c r="C106" s="40"/>
      <c r="D106" s="210" t="s">
        <v>114</v>
      </c>
      <c r="E106" s="40"/>
      <c r="F106" s="211" t="s">
        <v>156</v>
      </c>
      <c r="G106" s="40"/>
      <c r="H106" s="40"/>
      <c r="I106" s="212"/>
      <c r="J106" s="40"/>
      <c r="K106" s="40"/>
      <c r="L106" s="44"/>
      <c r="M106" s="213"/>
      <c r="N106" s="21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114</v>
      </c>
      <c r="AU106" s="17" t="s">
        <v>76</v>
      </c>
    </row>
    <row r="107" s="2" customFormat="1">
      <c r="A107" s="38"/>
      <c r="B107" s="39"/>
      <c r="C107" s="40"/>
      <c r="D107" s="215" t="s">
        <v>116</v>
      </c>
      <c r="E107" s="40"/>
      <c r="F107" s="216" t="s">
        <v>157</v>
      </c>
      <c r="G107" s="40"/>
      <c r="H107" s="40"/>
      <c r="I107" s="212"/>
      <c r="J107" s="40"/>
      <c r="K107" s="40"/>
      <c r="L107" s="44"/>
      <c r="M107" s="213"/>
      <c r="N107" s="21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116</v>
      </c>
      <c r="AU107" s="17" t="s">
        <v>76</v>
      </c>
    </row>
    <row r="108" s="13" customFormat="1">
      <c r="A108" s="13"/>
      <c r="B108" s="217"/>
      <c r="C108" s="218"/>
      <c r="D108" s="210" t="s">
        <v>118</v>
      </c>
      <c r="E108" s="219" t="s">
        <v>19</v>
      </c>
      <c r="F108" s="220" t="s">
        <v>158</v>
      </c>
      <c r="G108" s="218"/>
      <c r="H108" s="221">
        <v>1439.424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118</v>
      </c>
      <c r="AU108" s="227" t="s">
        <v>76</v>
      </c>
      <c r="AV108" s="13" t="s">
        <v>76</v>
      </c>
      <c r="AW108" s="13" t="s">
        <v>31</v>
      </c>
      <c r="AX108" s="13" t="s">
        <v>74</v>
      </c>
      <c r="AY108" s="227" t="s">
        <v>105</v>
      </c>
    </row>
    <row r="109" s="2" customFormat="1" ht="21.75" customHeight="1">
      <c r="A109" s="38"/>
      <c r="B109" s="39"/>
      <c r="C109" s="197" t="s">
        <v>159</v>
      </c>
      <c r="D109" s="197" t="s">
        <v>107</v>
      </c>
      <c r="E109" s="198" t="s">
        <v>160</v>
      </c>
      <c r="F109" s="199" t="s">
        <v>161</v>
      </c>
      <c r="G109" s="200" t="s">
        <v>154</v>
      </c>
      <c r="H109" s="201">
        <v>8128.5119999999997</v>
      </c>
      <c r="I109" s="202"/>
      <c r="J109" s="203">
        <f>ROUND(I109*H109,2)</f>
        <v>0</v>
      </c>
      <c r="K109" s="199" t="s">
        <v>111</v>
      </c>
      <c r="L109" s="44"/>
      <c r="M109" s="204" t="s">
        <v>19</v>
      </c>
      <c r="N109" s="205" t="s">
        <v>40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8" t="s">
        <v>112</v>
      </c>
      <c r="AT109" s="208" t="s">
        <v>107</v>
      </c>
      <c r="AU109" s="208" t="s">
        <v>76</v>
      </c>
      <c r="AY109" s="17" t="s">
        <v>105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7" t="s">
        <v>74</v>
      </c>
      <c r="BK109" s="209">
        <f>ROUND(I109*H109,2)</f>
        <v>0</v>
      </c>
      <c r="BL109" s="17" t="s">
        <v>112</v>
      </c>
      <c r="BM109" s="208" t="s">
        <v>162</v>
      </c>
    </row>
    <row r="110" s="2" customFormat="1">
      <c r="A110" s="38"/>
      <c r="B110" s="39"/>
      <c r="C110" s="40"/>
      <c r="D110" s="210" t="s">
        <v>114</v>
      </c>
      <c r="E110" s="40"/>
      <c r="F110" s="211" t="s">
        <v>163</v>
      </c>
      <c r="G110" s="40"/>
      <c r="H110" s="40"/>
      <c r="I110" s="212"/>
      <c r="J110" s="40"/>
      <c r="K110" s="40"/>
      <c r="L110" s="44"/>
      <c r="M110" s="213"/>
      <c r="N110" s="214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114</v>
      </c>
      <c r="AU110" s="17" t="s">
        <v>76</v>
      </c>
    </row>
    <row r="111" s="2" customFormat="1">
      <c r="A111" s="38"/>
      <c r="B111" s="39"/>
      <c r="C111" s="40"/>
      <c r="D111" s="215" t="s">
        <v>116</v>
      </c>
      <c r="E111" s="40"/>
      <c r="F111" s="216" t="s">
        <v>164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116</v>
      </c>
      <c r="AU111" s="17" t="s">
        <v>76</v>
      </c>
    </row>
    <row r="112" s="13" customFormat="1">
      <c r="A112" s="13"/>
      <c r="B112" s="217"/>
      <c r="C112" s="218"/>
      <c r="D112" s="210" t="s">
        <v>118</v>
      </c>
      <c r="E112" s="219" t="s">
        <v>19</v>
      </c>
      <c r="F112" s="220" t="s">
        <v>165</v>
      </c>
      <c r="G112" s="218"/>
      <c r="H112" s="221">
        <v>8128.5119999999997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7" t="s">
        <v>118</v>
      </c>
      <c r="AU112" s="227" t="s">
        <v>76</v>
      </c>
      <c r="AV112" s="13" t="s">
        <v>76</v>
      </c>
      <c r="AW112" s="13" t="s">
        <v>31</v>
      </c>
      <c r="AX112" s="13" t="s">
        <v>74</v>
      </c>
      <c r="AY112" s="227" t="s">
        <v>105</v>
      </c>
    </row>
    <row r="113" s="2" customFormat="1" ht="21.75" customHeight="1">
      <c r="A113" s="38"/>
      <c r="B113" s="39"/>
      <c r="C113" s="197" t="s">
        <v>166</v>
      </c>
      <c r="D113" s="197" t="s">
        <v>107</v>
      </c>
      <c r="E113" s="198" t="s">
        <v>167</v>
      </c>
      <c r="F113" s="199" t="s">
        <v>168</v>
      </c>
      <c r="G113" s="200" t="s">
        <v>154</v>
      </c>
      <c r="H113" s="201">
        <v>4064.2559999999999</v>
      </c>
      <c r="I113" s="202"/>
      <c r="J113" s="203">
        <f>ROUND(I113*H113,2)</f>
        <v>0</v>
      </c>
      <c r="K113" s="199" t="s">
        <v>123</v>
      </c>
      <c r="L113" s="44"/>
      <c r="M113" s="204" t="s">
        <v>19</v>
      </c>
      <c r="N113" s="205" t="s">
        <v>40</v>
      </c>
      <c r="O113" s="84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8" t="s">
        <v>112</v>
      </c>
      <c r="AT113" s="208" t="s">
        <v>107</v>
      </c>
      <c r="AU113" s="208" t="s">
        <v>76</v>
      </c>
      <c r="AY113" s="17" t="s">
        <v>105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7" t="s">
        <v>74</v>
      </c>
      <c r="BK113" s="209">
        <f>ROUND(I113*H113,2)</f>
        <v>0</v>
      </c>
      <c r="BL113" s="17" t="s">
        <v>112</v>
      </c>
      <c r="BM113" s="208" t="s">
        <v>169</v>
      </c>
    </row>
    <row r="114" s="2" customFormat="1">
      <c r="A114" s="38"/>
      <c r="B114" s="39"/>
      <c r="C114" s="40"/>
      <c r="D114" s="210" t="s">
        <v>114</v>
      </c>
      <c r="E114" s="40"/>
      <c r="F114" s="211" t="s">
        <v>170</v>
      </c>
      <c r="G114" s="40"/>
      <c r="H114" s="40"/>
      <c r="I114" s="212"/>
      <c r="J114" s="40"/>
      <c r="K114" s="40"/>
      <c r="L114" s="44"/>
      <c r="M114" s="213"/>
      <c r="N114" s="214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114</v>
      </c>
      <c r="AU114" s="17" t="s">
        <v>76</v>
      </c>
    </row>
    <row r="115" s="2" customFormat="1">
      <c r="A115" s="38"/>
      <c r="B115" s="39"/>
      <c r="C115" s="40"/>
      <c r="D115" s="215" t="s">
        <v>116</v>
      </c>
      <c r="E115" s="40"/>
      <c r="F115" s="216" t="s">
        <v>171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116</v>
      </c>
      <c r="AU115" s="17" t="s">
        <v>76</v>
      </c>
    </row>
    <row r="116" s="13" customFormat="1">
      <c r="A116" s="13"/>
      <c r="B116" s="217"/>
      <c r="C116" s="218"/>
      <c r="D116" s="210" t="s">
        <v>118</v>
      </c>
      <c r="E116" s="219" t="s">
        <v>19</v>
      </c>
      <c r="F116" s="220" t="s">
        <v>172</v>
      </c>
      <c r="G116" s="218"/>
      <c r="H116" s="221">
        <v>4064.2559999999999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118</v>
      </c>
      <c r="AU116" s="227" t="s">
        <v>76</v>
      </c>
      <c r="AV116" s="13" t="s">
        <v>76</v>
      </c>
      <c r="AW116" s="13" t="s">
        <v>31</v>
      </c>
      <c r="AX116" s="13" t="s">
        <v>74</v>
      </c>
      <c r="AY116" s="227" t="s">
        <v>105</v>
      </c>
    </row>
    <row r="117" s="2" customFormat="1" ht="16.5" customHeight="1">
      <c r="A117" s="38"/>
      <c r="B117" s="39"/>
      <c r="C117" s="197" t="s">
        <v>173</v>
      </c>
      <c r="D117" s="197" t="s">
        <v>107</v>
      </c>
      <c r="E117" s="198" t="s">
        <v>174</v>
      </c>
      <c r="F117" s="199" t="s">
        <v>175</v>
      </c>
      <c r="G117" s="200" t="s">
        <v>110</v>
      </c>
      <c r="H117" s="201">
        <v>13923.84</v>
      </c>
      <c r="I117" s="202"/>
      <c r="J117" s="203">
        <f>ROUND(I117*H117,2)</f>
        <v>0</v>
      </c>
      <c r="K117" s="199" t="s">
        <v>111</v>
      </c>
      <c r="L117" s="44"/>
      <c r="M117" s="204" t="s">
        <v>19</v>
      </c>
      <c r="N117" s="205" t="s">
        <v>40</v>
      </c>
      <c r="O117" s="84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8" t="s">
        <v>112</v>
      </c>
      <c r="AT117" s="208" t="s">
        <v>107</v>
      </c>
      <c r="AU117" s="208" t="s">
        <v>76</v>
      </c>
      <c r="AY117" s="17" t="s">
        <v>105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7" t="s">
        <v>74</v>
      </c>
      <c r="BK117" s="209">
        <f>ROUND(I117*H117,2)</f>
        <v>0</v>
      </c>
      <c r="BL117" s="17" t="s">
        <v>112</v>
      </c>
      <c r="BM117" s="208" t="s">
        <v>176</v>
      </c>
    </row>
    <row r="118" s="2" customFormat="1">
      <c r="A118" s="38"/>
      <c r="B118" s="39"/>
      <c r="C118" s="40"/>
      <c r="D118" s="210" t="s">
        <v>114</v>
      </c>
      <c r="E118" s="40"/>
      <c r="F118" s="211" t="s">
        <v>177</v>
      </c>
      <c r="G118" s="40"/>
      <c r="H118" s="40"/>
      <c r="I118" s="212"/>
      <c r="J118" s="40"/>
      <c r="K118" s="40"/>
      <c r="L118" s="44"/>
      <c r="M118" s="213"/>
      <c r="N118" s="214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114</v>
      </c>
      <c r="AU118" s="17" t="s">
        <v>76</v>
      </c>
    </row>
    <row r="119" s="2" customFormat="1">
      <c r="A119" s="38"/>
      <c r="B119" s="39"/>
      <c r="C119" s="40"/>
      <c r="D119" s="215" t="s">
        <v>116</v>
      </c>
      <c r="E119" s="40"/>
      <c r="F119" s="216" t="s">
        <v>178</v>
      </c>
      <c r="G119" s="40"/>
      <c r="H119" s="40"/>
      <c r="I119" s="212"/>
      <c r="J119" s="40"/>
      <c r="K119" s="40"/>
      <c r="L119" s="44"/>
      <c r="M119" s="213"/>
      <c r="N119" s="21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116</v>
      </c>
      <c r="AU119" s="17" t="s">
        <v>76</v>
      </c>
    </row>
    <row r="120" s="13" customFormat="1">
      <c r="A120" s="13"/>
      <c r="B120" s="217"/>
      <c r="C120" s="218"/>
      <c r="D120" s="210" t="s">
        <v>118</v>
      </c>
      <c r="E120" s="219" t="s">
        <v>19</v>
      </c>
      <c r="F120" s="220" t="s">
        <v>179</v>
      </c>
      <c r="G120" s="218"/>
      <c r="H120" s="221">
        <v>13923.84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7" t="s">
        <v>118</v>
      </c>
      <c r="AU120" s="227" t="s">
        <v>76</v>
      </c>
      <c r="AV120" s="13" t="s">
        <v>76</v>
      </c>
      <c r="AW120" s="13" t="s">
        <v>31</v>
      </c>
      <c r="AX120" s="13" t="s">
        <v>74</v>
      </c>
      <c r="AY120" s="227" t="s">
        <v>105</v>
      </c>
    </row>
    <row r="121" s="2" customFormat="1" ht="16.5" customHeight="1">
      <c r="A121" s="38"/>
      <c r="B121" s="39"/>
      <c r="C121" s="197" t="s">
        <v>180</v>
      </c>
      <c r="D121" s="197" t="s">
        <v>107</v>
      </c>
      <c r="E121" s="198" t="s">
        <v>181</v>
      </c>
      <c r="F121" s="199" t="s">
        <v>182</v>
      </c>
      <c r="G121" s="200" t="s">
        <v>154</v>
      </c>
      <c r="H121" s="201">
        <v>4064.2559999999999</v>
      </c>
      <c r="I121" s="202"/>
      <c r="J121" s="203">
        <f>ROUND(I121*H121,2)</f>
        <v>0</v>
      </c>
      <c r="K121" s="199" t="s">
        <v>111</v>
      </c>
      <c r="L121" s="44"/>
      <c r="M121" s="204" t="s">
        <v>19</v>
      </c>
      <c r="N121" s="205" t="s">
        <v>40</v>
      </c>
      <c r="O121" s="84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112</v>
      </c>
      <c r="AT121" s="208" t="s">
        <v>107</v>
      </c>
      <c r="AU121" s="208" t="s">
        <v>76</v>
      </c>
      <c r="AY121" s="17" t="s">
        <v>105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7" t="s">
        <v>74</v>
      </c>
      <c r="BK121" s="209">
        <f>ROUND(I121*H121,2)</f>
        <v>0</v>
      </c>
      <c r="BL121" s="17" t="s">
        <v>112</v>
      </c>
      <c r="BM121" s="208" t="s">
        <v>183</v>
      </c>
    </row>
    <row r="122" s="2" customFormat="1">
      <c r="A122" s="38"/>
      <c r="B122" s="39"/>
      <c r="C122" s="40"/>
      <c r="D122" s="210" t="s">
        <v>114</v>
      </c>
      <c r="E122" s="40"/>
      <c r="F122" s="211" t="s">
        <v>184</v>
      </c>
      <c r="G122" s="40"/>
      <c r="H122" s="40"/>
      <c r="I122" s="212"/>
      <c r="J122" s="40"/>
      <c r="K122" s="40"/>
      <c r="L122" s="44"/>
      <c r="M122" s="213"/>
      <c r="N122" s="214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114</v>
      </c>
      <c r="AU122" s="17" t="s">
        <v>76</v>
      </c>
    </row>
    <row r="123" s="2" customFormat="1">
      <c r="A123" s="38"/>
      <c r="B123" s="39"/>
      <c r="C123" s="40"/>
      <c r="D123" s="215" t="s">
        <v>116</v>
      </c>
      <c r="E123" s="40"/>
      <c r="F123" s="216" t="s">
        <v>185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116</v>
      </c>
      <c r="AU123" s="17" t="s">
        <v>76</v>
      </c>
    </row>
    <row r="124" s="13" customFormat="1">
      <c r="A124" s="13"/>
      <c r="B124" s="217"/>
      <c r="C124" s="218"/>
      <c r="D124" s="210" t="s">
        <v>118</v>
      </c>
      <c r="E124" s="219" t="s">
        <v>19</v>
      </c>
      <c r="F124" s="220" t="s">
        <v>186</v>
      </c>
      <c r="G124" s="218"/>
      <c r="H124" s="221">
        <v>4064.2559999999999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118</v>
      </c>
      <c r="AU124" s="227" t="s">
        <v>76</v>
      </c>
      <c r="AV124" s="13" t="s">
        <v>76</v>
      </c>
      <c r="AW124" s="13" t="s">
        <v>31</v>
      </c>
      <c r="AX124" s="13" t="s">
        <v>74</v>
      </c>
      <c r="AY124" s="227" t="s">
        <v>105</v>
      </c>
    </row>
    <row r="125" s="2" customFormat="1" ht="16.5" customHeight="1">
      <c r="A125" s="38"/>
      <c r="B125" s="39"/>
      <c r="C125" s="197" t="s">
        <v>8</v>
      </c>
      <c r="D125" s="197" t="s">
        <v>107</v>
      </c>
      <c r="E125" s="198" t="s">
        <v>187</v>
      </c>
      <c r="F125" s="199" t="s">
        <v>188</v>
      </c>
      <c r="G125" s="200" t="s">
        <v>154</v>
      </c>
      <c r="H125" s="201">
        <v>4064.2559999999999</v>
      </c>
      <c r="I125" s="202"/>
      <c r="J125" s="203">
        <f>ROUND(I125*H125,2)</f>
        <v>0</v>
      </c>
      <c r="K125" s="199" t="s">
        <v>111</v>
      </c>
      <c r="L125" s="44"/>
      <c r="M125" s="204" t="s">
        <v>19</v>
      </c>
      <c r="N125" s="205" t="s">
        <v>40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112</v>
      </c>
      <c r="AT125" s="208" t="s">
        <v>107</v>
      </c>
      <c r="AU125" s="208" t="s">
        <v>76</v>
      </c>
      <c r="AY125" s="17" t="s">
        <v>105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74</v>
      </c>
      <c r="BK125" s="209">
        <f>ROUND(I125*H125,2)</f>
        <v>0</v>
      </c>
      <c r="BL125" s="17" t="s">
        <v>112</v>
      </c>
      <c r="BM125" s="208" t="s">
        <v>189</v>
      </c>
    </row>
    <row r="126" s="2" customFormat="1">
      <c r="A126" s="38"/>
      <c r="B126" s="39"/>
      <c r="C126" s="40"/>
      <c r="D126" s="210" t="s">
        <v>114</v>
      </c>
      <c r="E126" s="40"/>
      <c r="F126" s="211" t="s">
        <v>190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114</v>
      </c>
      <c r="AU126" s="17" t="s">
        <v>76</v>
      </c>
    </row>
    <row r="127" s="2" customFormat="1">
      <c r="A127" s="38"/>
      <c r="B127" s="39"/>
      <c r="C127" s="40"/>
      <c r="D127" s="215" t="s">
        <v>116</v>
      </c>
      <c r="E127" s="40"/>
      <c r="F127" s="216" t="s">
        <v>191</v>
      </c>
      <c r="G127" s="40"/>
      <c r="H127" s="40"/>
      <c r="I127" s="212"/>
      <c r="J127" s="40"/>
      <c r="K127" s="40"/>
      <c r="L127" s="44"/>
      <c r="M127" s="213"/>
      <c r="N127" s="21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116</v>
      </c>
      <c r="AU127" s="17" t="s">
        <v>76</v>
      </c>
    </row>
    <row r="128" s="13" customFormat="1">
      <c r="A128" s="13"/>
      <c r="B128" s="217"/>
      <c r="C128" s="218"/>
      <c r="D128" s="210" t="s">
        <v>118</v>
      </c>
      <c r="E128" s="219" t="s">
        <v>19</v>
      </c>
      <c r="F128" s="220" t="s">
        <v>192</v>
      </c>
      <c r="G128" s="218"/>
      <c r="H128" s="221">
        <v>4064.2559999999999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118</v>
      </c>
      <c r="AU128" s="227" t="s">
        <v>76</v>
      </c>
      <c r="AV128" s="13" t="s">
        <v>76</v>
      </c>
      <c r="AW128" s="13" t="s">
        <v>31</v>
      </c>
      <c r="AX128" s="13" t="s">
        <v>74</v>
      </c>
      <c r="AY128" s="227" t="s">
        <v>105</v>
      </c>
    </row>
    <row r="129" s="2" customFormat="1" ht="16.5" customHeight="1">
      <c r="A129" s="38"/>
      <c r="B129" s="39"/>
      <c r="C129" s="197" t="s">
        <v>193</v>
      </c>
      <c r="D129" s="197" t="s">
        <v>107</v>
      </c>
      <c r="E129" s="198" t="s">
        <v>194</v>
      </c>
      <c r="F129" s="199" t="s">
        <v>195</v>
      </c>
      <c r="G129" s="200" t="s">
        <v>122</v>
      </c>
      <c r="H129" s="201">
        <v>20</v>
      </c>
      <c r="I129" s="202"/>
      <c r="J129" s="203">
        <f>ROUND(I129*H129,2)</f>
        <v>0</v>
      </c>
      <c r="K129" s="199" t="s">
        <v>123</v>
      </c>
      <c r="L129" s="44"/>
      <c r="M129" s="204" t="s">
        <v>19</v>
      </c>
      <c r="N129" s="205" t="s">
        <v>40</v>
      </c>
      <c r="O129" s="84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112</v>
      </c>
      <c r="AT129" s="208" t="s">
        <v>107</v>
      </c>
      <c r="AU129" s="208" t="s">
        <v>76</v>
      </c>
      <c r="AY129" s="17" t="s">
        <v>105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7" t="s">
        <v>74</v>
      </c>
      <c r="BK129" s="209">
        <f>ROUND(I129*H129,2)</f>
        <v>0</v>
      </c>
      <c r="BL129" s="17" t="s">
        <v>112</v>
      </c>
      <c r="BM129" s="208" t="s">
        <v>196</v>
      </c>
    </row>
    <row r="130" s="2" customFormat="1">
      <c r="A130" s="38"/>
      <c r="B130" s="39"/>
      <c r="C130" s="40"/>
      <c r="D130" s="210" t="s">
        <v>114</v>
      </c>
      <c r="E130" s="40"/>
      <c r="F130" s="211" t="s">
        <v>197</v>
      </c>
      <c r="G130" s="40"/>
      <c r="H130" s="40"/>
      <c r="I130" s="212"/>
      <c r="J130" s="40"/>
      <c r="K130" s="40"/>
      <c r="L130" s="44"/>
      <c r="M130" s="213"/>
      <c r="N130" s="214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114</v>
      </c>
      <c r="AU130" s="17" t="s">
        <v>76</v>
      </c>
    </row>
    <row r="131" s="2" customFormat="1">
      <c r="A131" s="38"/>
      <c r="B131" s="39"/>
      <c r="C131" s="40"/>
      <c r="D131" s="215" t="s">
        <v>116</v>
      </c>
      <c r="E131" s="40"/>
      <c r="F131" s="216" t="s">
        <v>198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116</v>
      </c>
      <c r="AU131" s="17" t="s">
        <v>76</v>
      </c>
    </row>
    <row r="132" s="13" customFormat="1">
      <c r="A132" s="13"/>
      <c r="B132" s="217"/>
      <c r="C132" s="218"/>
      <c r="D132" s="210" t="s">
        <v>118</v>
      </c>
      <c r="E132" s="219" t="s">
        <v>19</v>
      </c>
      <c r="F132" s="220" t="s">
        <v>143</v>
      </c>
      <c r="G132" s="218"/>
      <c r="H132" s="221">
        <v>20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118</v>
      </c>
      <c r="AU132" s="227" t="s">
        <v>76</v>
      </c>
      <c r="AV132" s="13" t="s">
        <v>76</v>
      </c>
      <c r="AW132" s="13" t="s">
        <v>31</v>
      </c>
      <c r="AX132" s="13" t="s">
        <v>74</v>
      </c>
      <c r="AY132" s="227" t="s">
        <v>105</v>
      </c>
    </row>
    <row r="133" s="2" customFormat="1" ht="16.5" customHeight="1">
      <c r="A133" s="38"/>
      <c r="B133" s="39"/>
      <c r="C133" s="197" t="s">
        <v>199</v>
      </c>
      <c r="D133" s="197" t="s">
        <v>107</v>
      </c>
      <c r="E133" s="198" t="s">
        <v>200</v>
      </c>
      <c r="F133" s="199" t="s">
        <v>201</v>
      </c>
      <c r="G133" s="200" t="s">
        <v>122</v>
      </c>
      <c r="H133" s="201">
        <v>13</v>
      </c>
      <c r="I133" s="202"/>
      <c r="J133" s="203">
        <f>ROUND(I133*H133,2)</f>
        <v>0</v>
      </c>
      <c r="K133" s="199" t="s">
        <v>123</v>
      </c>
      <c r="L133" s="44"/>
      <c r="M133" s="204" t="s">
        <v>19</v>
      </c>
      <c r="N133" s="205" t="s">
        <v>40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112</v>
      </c>
      <c r="AT133" s="208" t="s">
        <v>107</v>
      </c>
      <c r="AU133" s="208" t="s">
        <v>76</v>
      </c>
      <c r="AY133" s="17" t="s">
        <v>105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74</v>
      </c>
      <c r="BK133" s="209">
        <f>ROUND(I133*H133,2)</f>
        <v>0</v>
      </c>
      <c r="BL133" s="17" t="s">
        <v>112</v>
      </c>
      <c r="BM133" s="208" t="s">
        <v>202</v>
      </c>
    </row>
    <row r="134" s="2" customFormat="1">
      <c r="A134" s="38"/>
      <c r="B134" s="39"/>
      <c r="C134" s="40"/>
      <c r="D134" s="210" t="s">
        <v>114</v>
      </c>
      <c r="E134" s="40"/>
      <c r="F134" s="211" t="s">
        <v>203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114</v>
      </c>
      <c r="AU134" s="17" t="s">
        <v>76</v>
      </c>
    </row>
    <row r="135" s="2" customFormat="1">
      <c r="A135" s="38"/>
      <c r="B135" s="39"/>
      <c r="C135" s="40"/>
      <c r="D135" s="215" t="s">
        <v>116</v>
      </c>
      <c r="E135" s="40"/>
      <c r="F135" s="216" t="s">
        <v>204</v>
      </c>
      <c r="G135" s="40"/>
      <c r="H135" s="40"/>
      <c r="I135" s="212"/>
      <c r="J135" s="40"/>
      <c r="K135" s="40"/>
      <c r="L135" s="44"/>
      <c r="M135" s="213"/>
      <c r="N135" s="21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116</v>
      </c>
      <c r="AU135" s="17" t="s">
        <v>76</v>
      </c>
    </row>
    <row r="136" s="13" customFormat="1">
      <c r="A136" s="13"/>
      <c r="B136" s="217"/>
      <c r="C136" s="218"/>
      <c r="D136" s="210" t="s">
        <v>118</v>
      </c>
      <c r="E136" s="219" t="s">
        <v>19</v>
      </c>
      <c r="F136" s="220" t="s">
        <v>193</v>
      </c>
      <c r="G136" s="218"/>
      <c r="H136" s="221">
        <v>13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7" t="s">
        <v>118</v>
      </c>
      <c r="AU136" s="227" t="s">
        <v>76</v>
      </c>
      <c r="AV136" s="13" t="s">
        <v>76</v>
      </c>
      <c r="AW136" s="13" t="s">
        <v>31</v>
      </c>
      <c r="AX136" s="13" t="s">
        <v>74</v>
      </c>
      <c r="AY136" s="227" t="s">
        <v>105</v>
      </c>
    </row>
    <row r="137" s="2" customFormat="1" ht="24.15" customHeight="1">
      <c r="A137" s="38"/>
      <c r="B137" s="39"/>
      <c r="C137" s="197" t="s">
        <v>205</v>
      </c>
      <c r="D137" s="197" t="s">
        <v>107</v>
      </c>
      <c r="E137" s="198" t="s">
        <v>206</v>
      </c>
      <c r="F137" s="199" t="s">
        <v>207</v>
      </c>
      <c r="G137" s="200" t="s">
        <v>154</v>
      </c>
      <c r="H137" s="201">
        <v>8107.2920000000004</v>
      </c>
      <c r="I137" s="202"/>
      <c r="J137" s="203">
        <f>ROUND(I137*H137,2)</f>
        <v>0</v>
      </c>
      <c r="K137" s="199" t="s">
        <v>123</v>
      </c>
      <c r="L137" s="44"/>
      <c r="M137" s="204" t="s">
        <v>19</v>
      </c>
      <c r="N137" s="205" t="s">
        <v>40</v>
      </c>
      <c r="O137" s="84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112</v>
      </c>
      <c r="AT137" s="208" t="s">
        <v>107</v>
      </c>
      <c r="AU137" s="208" t="s">
        <v>76</v>
      </c>
      <c r="AY137" s="17" t="s">
        <v>105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7" t="s">
        <v>74</v>
      </c>
      <c r="BK137" s="209">
        <f>ROUND(I137*H137,2)</f>
        <v>0</v>
      </c>
      <c r="BL137" s="17" t="s">
        <v>112</v>
      </c>
      <c r="BM137" s="208" t="s">
        <v>208</v>
      </c>
    </row>
    <row r="138" s="2" customFormat="1">
      <c r="A138" s="38"/>
      <c r="B138" s="39"/>
      <c r="C138" s="40"/>
      <c r="D138" s="210" t="s">
        <v>114</v>
      </c>
      <c r="E138" s="40"/>
      <c r="F138" s="211" t="s">
        <v>209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114</v>
      </c>
      <c r="AU138" s="17" t="s">
        <v>76</v>
      </c>
    </row>
    <row r="139" s="2" customFormat="1">
      <c r="A139" s="38"/>
      <c r="B139" s="39"/>
      <c r="C139" s="40"/>
      <c r="D139" s="215" t="s">
        <v>116</v>
      </c>
      <c r="E139" s="40"/>
      <c r="F139" s="216" t="s">
        <v>210</v>
      </c>
      <c r="G139" s="40"/>
      <c r="H139" s="40"/>
      <c r="I139" s="212"/>
      <c r="J139" s="40"/>
      <c r="K139" s="40"/>
      <c r="L139" s="44"/>
      <c r="M139" s="213"/>
      <c r="N139" s="21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116</v>
      </c>
      <c r="AU139" s="17" t="s">
        <v>76</v>
      </c>
    </row>
    <row r="140" s="13" customFormat="1">
      <c r="A140" s="13"/>
      <c r="B140" s="217"/>
      <c r="C140" s="218"/>
      <c r="D140" s="210" t="s">
        <v>118</v>
      </c>
      <c r="E140" s="219" t="s">
        <v>19</v>
      </c>
      <c r="F140" s="220" t="s">
        <v>211</v>
      </c>
      <c r="G140" s="218"/>
      <c r="H140" s="221">
        <v>8107.2920000000004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7" t="s">
        <v>118</v>
      </c>
      <c r="AU140" s="227" t="s">
        <v>76</v>
      </c>
      <c r="AV140" s="13" t="s">
        <v>76</v>
      </c>
      <c r="AW140" s="13" t="s">
        <v>31</v>
      </c>
      <c r="AX140" s="13" t="s">
        <v>74</v>
      </c>
      <c r="AY140" s="227" t="s">
        <v>105</v>
      </c>
    </row>
    <row r="141" s="2" customFormat="1" ht="21.75" customHeight="1">
      <c r="A141" s="38"/>
      <c r="B141" s="39"/>
      <c r="C141" s="197" t="s">
        <v>212</v>
      </c>
      <c r="D141" s="197" t="s">
        <v>107</v>
      </c>
      <c r="E141" s="198" t="s">
        <v>213</v>
      </c>
      <c r="F141" s="199" t="s">
        <v>214</v>
      </c>
      <c r="G141" s="200" t="s">
        <v>110</v>
      </c>
      <c r="H141" s="201">
        <v>2822.4000000000001</v>
      </c>
      <c r="I141" s="202"/>
      <c r="J141" s="203">
        <f>ROUND(I141*H141,2)</f>
        <v>0</v>
      </c>
      <c r="K141" s="199" t="s">
        <v>123</v>
      </c>
      <c r="L141" s="44"/>
      <c r="M141" s="204" t="s">
        <v>19</v>
      </c>
      <c r="N141" s="205" t="s">
        <v>40</v>
      </c>
      <c r="O141" s="8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112</v>
      </c>
      <c r="AT141" s="208" t="s">
        <v>107</v>
      </c>
      <c r="AU141" s="208" t="s">
        <v>76</v>
      </c>
      <c r="AY141" s="17" t="s">
        <v>105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74</v>
      </c>
      <c r="BK141" s="209">
        <f>ROUND(I141*H141,2)</f>
        <v>0</v>
      </c>
      <c r="BL141" s="17" t="s">
        <v>112</v>
      </c>
      <c r="BM141" s="208" t="s">
        <v>215</v>
      </c>
    </row>
    <row r="142" s="2" customFormat="1">
      <c r="A142" s="38"/>
      <c r="B142" s="39"/>
      <c r="C142" s="40"/>
      <c r="D142" s="210" t="s">
        <v>114</v>
      </c>
      <c r="E142" s="40"/>
      <c r="F142" s="211" t="s">
        <v>216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114</v>
      </c>
      <c r="AU142" s="17" t="s">
        <v>76</v>
      </c>
    </row>
    <row r="143" s="2" customFormat="1">
      <c r="A143" s="38"/>
      <c r="B143" s="39"/>
      <c r="C143" s="40"/>
      <c r="D143" s="215" t="s">
        <v>116</v>
      </c>
      <c r="E143" s="40"/>
      <c r="F143" s="216" t="s">
        <v>217</v>
      </c>
      <c r="G143" s="40"/>
      <c r="H143" s="40"/>
      <c r="I143" s="212"/>
      <c r="J143" s="40"/>
      <c r="K143" s="40"/>
      <c r="L143" s="44"/>
      <c r="M143" s="213"/>
      <c r="N143" s="21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116</v>
      </c>
      <c r="AU143" s="17" t="s">
        <v>76</v>
      </c>
    </row>
    <row r="144" s="13" customFormat="1">
      <c r="A144" s="13"/>
      <c r="B144" s="217"/>
      <c r="C144" s="218"/>
      <c r="D144" s="210" t="s">
        <v>118</v>
      </c>
      <c r="E144" s="219" t="s">
        <v>19</v>
      </c>
      <c r="F144" s="220" t="s">
        <v>218</v>
      </c>
      <c r="G144" s="218"/>
      <c r="H144" s="221">
        <v>2822.4000000000001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118</v>
      </c>
      <c r="AU144" s="227" t="s">
        <v>76</v>
      </c>
      <c r="AV144" s="13" t="s">
        <v>76</v>
      </c>
      <c r="AW144" s="13" t="s">
        <v>31</v>
      </c>
      <c r="AX144" s="13" t="s">
        <v>74</v>
      </c>
      <c r="AY144" s="227" t="s">
        <v>105</v>
      </c>
    </row>
    <row r="145" s="2" customFormat="1" ht="16.5" customHeight="1">
      <c r="A145" s="38"/>
      <c r="B145" s="39"/>
      <c r="C145" s="197" t="s">
        <v>219</v>
      </c>
      <c r="D145" s="197" t="s">
        <v>107</v>
      </c>
      <c r="E145" s="198" t="s">
        <v>220</v>
      </c>
      <c r="F145" s="199" t="s">
        <v>221</v>
      </c>
      <c r="G145" s="200" t="s">
        <v>110</v>
      </c>
      <c r="H145" s="201">
        <v>2822.4000000000001</v>
      </c>
      <c r="I145" s="202"/>
      <c r="J145" s="203">
        <f>ROUND(I145*H145,2)</f>
        <v>0</v>
      </c>
      <c r="K145" s="199" t="s">
        <v>123</v>
      </c>
      <c r="L145" s="44"/>
      <c r="M145" s="204" t="s">
        <v>19</v>
      </c>
      <c r="N145" s="205" t="s">
        <v>40</v>
      </c>
      <c r="O145" s="84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112</v>
      </c>
      <c r="AT145" s="208" t="s">
        <v>107</v>
      </c>
      <c r="AU145" s="208" t="s">
        <v>76</v>
      </c>
      <c r="AY145" s="17" t="s">
        <v>105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7" t="s">
        <v>74</v>
      </c>
      <c r="BK145" s="209">
        <f>ROUND(I145*H145,2)</f>
        <v>0</v>
      </c>
      <c r="BL145" s="17" t="s">
        <v>112</v>
      </c>
      <c r="BM145" s="208" t="s">
        <v>222</v>
      </c>
    </row>
    <row r="146" s="2" customFormat="1">
      <c r="A146" s="38"/>
      <c r="B146" s="39"/>
      <c r="C146" s="40"/>
      <c r="D146" s="210" t="s">
        <v>114</v>
      </c>
      <c r="E146" s="40"/>
      <c r="F146" s="211" t="s">
        <v>223</v>
      </c>
      <c r="G146" s="40"/>
      <c r="H146" s="40"/>
      <c r="I146" s="212"/>
      <c r="J146" s="40"/>
      <c r="K146" s="40"/>
      <c r="L146" s="44"/>
      <c r="M146" s="213"/>
      <c r="N146" s="214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114</v>
      </c>
      <c r="AU146" s="17" t="s">
        <v>76</v>
      </c>
    </row>
    <row r="147" s="2" customFormat="1">
      <c r="A147" s="38"/>
      <c r="B147" s="39"/>
      <c r="C147" s="40"/>
      <c r="D147" s="215" t="s">
        <v>116</v>
      </c>
      <c r="E147" s="40"/>
      <c r="F147" s="216" t="s">
        <v>224</v>
      </c>
      <c r="G147" s="40"/>
      <c r="H147" s="40"/>
      <c r="I147" s="212"/>
      <c r="J147" s="40"/>
      <c r="K147" s="40"/>
      <c r="L147" s="44"/>
      <c r="M147" s="213"/>
      <c r="N147" s="21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116</v>
      </c>
      <c r="AU147" s="17" t="s">
        <v>76</v>
      </c>
    </row>
    <row r="148" s="2" customFormat="1" ht="16.5" customHeight="1">
      <c r="A148" s="38"/>
      <c r="B148" s="39"/>
      <c r="C148" s="228" t="s">
        <v>225</v>
      </c>
      <c r="D148" s="228" t="s">
        <v>226</v>
      </c>
      <c r="E148" s="229" t="s">
        <v>227</v>
      </c>
      <c r="F148" s="230" t="s">
        <v>228</v>
      </c>
      <c r="G148" s="231" t="s">
        <v>229</v>
      </c>
      <c r="H148" s="232">
        <v>56.448</v>
      </c>
      <c r="I148" s="233"/>
      <c r="J148" s="234">
        <f>ROUND(I148*H148,2)</f>
        <v>0</v>
      </c>
      <c r="K148" s="230" t="s">
        <v>123</v>
      </c>
      <c r="L148" s="235"/>
      <c r="M148" s="236" t="s">
        <v>19</v>
      </c>
      <c r="N148" s="237" t="s">
        <v>40</v>
      </c>
      <c r="O148" s="84"/>
      <c r="P148" s="206">
        <f>O148*H148</f>
        <v>0</v>
      </c>
      <c r="Q148" s="206">
        <v>0.001</v>
      </c>
      <c r="R148" s="206">
        <f>Q148*H148</f>
        <v>0.056447999999999998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159</v>
      </c>
      <c r="AT148" s="208" t="s">
        <v>226</v>
      </c>
      <c r="AU148" s="208" t="s">
        <v>76</v>
      </c>
      <c r="AY148" s="17" t="s">
        <v>105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7" t="s">
        <v>74</v>
      </c>
      <c r="BK148" s="209">
        <f>ROUND(I148*H148,2)</f>
        <v>0</v>
      </c>
      <c r="BL148" s="17" t="s">
        <v>112</v>
      </c>
      <c r="BM148" s="208" t="s">
        <v>230</v>
      </c>
    </row>
    <row r="149" s="2" customFormat="1">
      <c r="A149" s="38"/>
      <c r="B149" s="39"/>
      <c r="C149" s="40"/>
      <c r="D149" s="210" t="s">
        <v>114</v>
      </c>
      <c r="E149" s="40"/>
      <c r="F149" s="211" t="s">
        <v>228</v>
      </c>
      <c r="G149" s="40"/>
      <c r="H149" s="40"/>
      <c r="I149" s="212"/>
      <c r="J149" s="40"/>
      <c r="K149" s="40"/>
      <c r="L149" s="44"/>
      <c r="M149" s="213"/>
      <c r="N149" s="21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114</v>
      </c>
      <c r="AU149" s="17" t="s">
        <v>76</v>
      </c>
    </row>
    <row r="150" s="13" customFormat="1">
      <c r="A150" s="13"/>
      <c r="B150" s="217"/>
      <c r="C150" s="218"/>
      <c r="D150" s="210" t="s">
        <v>118</v>
      </c>
      <c r="E150" s="218"/>
      <c r="F150" s="220" t="s">
        <v>231</v>
      </c>
      <c r="G150" s="218"/>
      <c r="H150" s="221">
        <v>56.448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118</v>
      </c>
      <c r="AU150" s="227" t="s">
        <v>76</v>
      </c>
      <c r="AV150" s="13" t="s">
        <v>76</v>
      </c>
      <c r="AW150" s="13" t="s">
        <v>4</v>
      </c>
      <c r="AX150" s="13" t="s">
        <v>74</v>
      </c>
      <c r="AY150" s="227" t="s">
        <v>105</v>
      </c>
    </row>
    <row r="151" s="2" customFormat="1" ht="16.5" customHeight="1">
      <c r="A151" s="38"/>
      <c r="B151" s="39"/>
      <c r="C151" s="197" t="s">
        <v>232</v>
      </c>
      <c r="D151" s="197" t="s">
        <v>107</v>
      </c>
      <c r="E151" s="198" t="s">
        <v>233</v>
      </c>
      <c r="F151" s="199" t="s">
        <v>234</v>
      </c>
      <c r="G151" s="200" t="s">
        <v>110</v>
      </c>
      <c r="H151" s="201">
        <v>11571.84</v>
      </c>
      <c r="I151" s="202"/>
      <c r="J151" s="203">
        <f>ROUND(I151*H151,2)</f>
        <v>0</v>
      </c>
      <c r="K151" s="199" t="s">
        <v>123</v>
      </c>
      <c r="L151" s="44"/>
      <c r="M151" s="204" t="s">
        <v>19</v>
      </c>
      <c r="N151" s="205" t="s">
        <v>40</v>
      </c>
      <c r="O151" s="84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112</v>
      </c>
      <c r="AT151" s="208" t="s">
        <v>107</v>
      </c>
      <c r="AU151" s="208" t="s">
        <v>76</v>
      </c>
      <c r="AY151" s="17" t="s">
        <v>105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7" t="s">
        <v>74</v>
      </c>
      <c r="BK151" s="209">
        <f>ROUND(I151*H151,2)</f>
        <v>0</v>
      </c>
      <c r="BL151" s="17" t="s">
        <v>112</v>
      </c>
      <c r="BM151" s="208" t="s">
        <v>235</v>
      </c>
    </row>
    <row r="152" s="2" customFormat="1">
      <c r="A152" s="38"/>
      <c r="B152" s="39"/>
      <c r="C152" s="40"/>
      <c r="D152" s="210" t="s">
        <v>114</v>
      </c>
      <c r="E152" s="40"/>
      <c r="F152" s="211" t="s">
        <v>236</v>
      </c>
      <c r="G152" s="40"/>
      <c r="H152" s="40"/>
      <c r="I152" s="212"/>
      <c r="J152" s="40"/>
      <c r="K152" s="40"/>
      <c r="L152" s="44"/>
      <c r="M152" s="213"/>
      <c r="N152" s="21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114</v>
      </c>
      <c r="AU152" s="17" t="s">
        <v>76</v>
      </c>
    </row>
    <row r="153" s="2" customFormat="1">
      <c r="A153" s="38"/>
      <c r="B153" s="39"/>
      <c r="C153" s="40"/>
      <c r="D153" s="215" t="s">
        <v>116</v>
      </c>
      <c r="E153" s="40"/>
      <c r="F153" s="216" t="s">
        <v>237</v>
      </c>
      <c r="G153" s="40"/>
      <c r="H153" s="40"/>
      <c r="I153" s="212"/>
      <c r="J153" s="40"/>
      <c r="K153" s="40"/>
      <c r="L153" s="44"/>
      <c r="M153" s="213"/>
      <c r="N153" s="214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116</v>
      </c>
      <c r="AU153" s="17" t="s">
        <v>76</v>
      </c>
    </row>
    <row r="154" s="13" customFormat="1">
      <c r="A154" s="13"/>
      <c r="B154" s="217"/>
      <c r="C154" s="218"/>
      <c r="D154" s="210" t="s">
        <v>118</v>
      </c>
      <c r="E154" s="219" t="s">
        <v>19</v>
      </c>
      <c r="F154" s="220" t="s">
        <v>238</v>
      </c>
      <c r="G154" s="218"/>
      <c r="H154" s="221">
        <v>11571.84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7" t="s">
        <v>118</v>
      </c>
      <c r="AU154" s="227" t="s">
        <v>76</v>
      </c>
      <c r="AV154" s="13" t="s">
        <v>76</v>
      </c>
      <c r="AW154" s="13" t="s">
        <v>31</v>
      </c>
      <c r="AX154" s="13" t="s">
        <v>74</v>
      </c>
      <c r="AY154" s="227" t="s">
        <v>105</v>
      </c>
    </row>
    <row r="155" s="2" customFormat="1" ht="16.5" customHeight="1">
      <c r="A155" s="38"/>
      <c r="B155" s="39"/>
      <c r="C155" s="228" t="s">
        <v>143</v>
      </c>
      <c r="D155" s="228" t="s">
        <v>226</v>
      </c>
      <c r="E155" s="229" t="s">
        <v>227</v>
      </c>
      <c r="F155" s="230" t="s">
        <v>228</v>
      </c>
      <c r="G155" s="231" t="s">
        <v>229</v>
      </c>
      <c r="H155" s="232">
        <v>231.43700000000001</v>
      </c>
      <c r="I155" s="233"/>
      <c r="J155" s="234">
        <f>ROUND(I155*H155,2)</f>
        <v>0</v>
      </c>
      <c r="K155" s="230" t="s">
        <v>123</v>
      </c>
      <c r="L155" s="235"/>
      <c r="M155" s="236" t="s">
        <v>19</v>
      </c>
      <c r="N155" s="237" t="s">
        <v>40</v>
      </c>
      <c r="O155" s="84"/>
      <c r="P155" s="206">
        <f>O155*H155</f>
        <v>0</v>
      </c>
      <c r="Q155" s="206">
        <v>0.001</v>
      </c>
      <c r="R155" s="206">
        <f>Q155*H155</f>
        <v>0.231437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159</v>
      </c>
      <c r="AT155" s="208" t="s">
        <v>226</v>
      </c>
      <c r="AU155" s="208" t="s">
        <v>76</v>
      </c>
      <c r="AY155" s="17" t="s">
        <v>105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7" t="s">
        <v>74</v>
      </c>
      <c r="BK155" s="209">
        <f>ROUND(I155*H155,2)</f>
        <v>0</v>
      </c>
      <c r="BL155" s="17" t="s">
        <v>112</v>
      </c>
      <c r="BM155" s="208" t="s">
        <v>239</v>
      </c>
    </row>
    <row r="156" s="2" customFormat="1">
      <c r="A156" s="38"/>
      <c r="B156" s="39"/>
      <c r="C156" s="40"/>
      <c r="D156" s="210" t="s">
        <v>114</v>
      </c>
      <c r="E156" s="40"/>
      <c r="F156" s="211" t="s">
        <v>228</v>
      </c>
      <c r="G156" s="40"/>
      <c r="H156" s="40"/>
      <c r="I156" s="212"/>
      <c r="J156" s="40"/>
      <c r="K156" s="40"/>
      <c r="L156" s="44"/>
      <c r="M156" s="213"/>
      <c r="N156" s="21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114</v>
      </c>
      <c r="AU156" s="17" t="s">
        <v>76</v>
      </c>
    </row>
    <row r="157" s="13" customFormat="1">
      <c r="A157" s="13"/>
      <c r="B157" s="217"/>
      <c r="C157" s="218"/>
      <c r="D157" s="210" t="s">
        <v>118</v>
      </c>
      <c r="E157" s="218"/>
      <c r="F157" s="220" t="s">
        <v>240</v>
      </c>
      <c r="G157" s="218"/>
      <c r="H157" s="221">
        <v>231.43700000000001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118</v>
      </c>
      <c r="AU157" s="227" t="s">
        <v>76</v>
      </c>
      <c r="AV157" s="13" t="s">
        <v>76</v>
      </c>
      <c r="AW157" s="13" t="s">
        <v>4</v>
      </c>
      <c r="AX157" s="13" t="s">
        <v>74</v>
      </c>
      <c r="AY157" s="227" t="s">
        <v>105</v>
      </c>
    </row>
    <row r="158" s="2" customFormat="1" ht="16.5" customHeight="1">
      <c r="A158" s="38"/>
      <c r="B158" s="39"/>
      <c r="C158" s="197" t="s">
        <v>7</v>
      </c>
      <c r="D158" s="197" t="s">
        <v>107</v>
      </c>
      <c r="E158" s="198" t="s">
        <v>241</v>
      </c>
      <c r="F158" s="199" t="s">
        <v>242</v>
      </c>
      <c r="G158" s="200" t="s">
        <v>110</v>
      </c>
      <c r="H158" s="201">
        <v>14300.16</v>
      </c>
      <c r="I158" s="202"/>
      <c r="J158" s="203">
        <f>ROUND(I158*H158,2)</f>
        <v>0</v>
      </c>
      <c r="K158" s="199" t="s">
        <v>123</v>
      </c>
      <c r="L158" s="44"/>
      <c r="M158" s="204" t="s">
        <v>19</v>
      </c>
      <c r="N158" s="205" t="s">
        <v>40</v>
      </c>
      <c r="O158" s="84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112</v>
      </c>
      <c r="AT158" s="208" t="s">
        <v>107</v>
      </c>
      <c r="AU158" s="208" t="s">
        <v>76</v>
      </c>
      <c r="AY158" s="17" t="s">
        <v>105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7" t="s">
        <v>74</v>
      </c>
      <c r="BK158" s="209">
        <f>ROUND(I158*H158,2)</f>
        <v>0</v>
      </c>
      <c r="BL158" s="17" t="s">
        <v>112</v>
      </c>
      <c r="BM158" s="208" t="s">
        <v>243</v>
      </c>
    </row>
    <row r="159" s="2" customFormat="1">
      <c r="A159" s="38"/>
      <c r="B159" s="39"/>
      <c r="C159" s="40"/>
      <c r="D159" s="210" t="s">
        <v>114</v>
      </c>
      <c r="E159" s="40"/>
      <c r="F159" s="211" t="s">
        <v>244</v>
      </c>
      <c r="G159" s="40"/>
      <c r="H159" s="40"/>
      <c r="I159" s="212"/>
      <c r="J159" s="40"/>
      <c r="K159" s="40"/>
      <c r="L159" s="44"/>
      <c r="M159" s="213"/>
      <c r="N159" s="214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114</v>
      </c>
      <c r="AU159" s="17" t="s">
        <v>76</v>
      </c>
    </row>
    <row r="160" s="2" customFormat="1">
      <c r="A160" s="38"/>
      <c r="B160" s="39"/>
      <c r="C160" s="40"/>
      <c r="D160" s="215" t="s">
        <v>116</v>
      </c>
      <c r="E160" s="40"/>
      <c r="F160" s="216" t="s">
        <v>245</v>
      </c>
      <c r="G160" s="40"/>
      <c r="H160" s="40"/>
      <c r="I160" s="212"/>
      <c r="J160" s="40"/>
      <c r="K160" s="40"/>
      <c r="L160" s="44"/>
      <c r="M160" s="213"/>
      <c r="N160" s="214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116</v>
      </c>
      <c r="AU160" s="17" t="s">
        <v>76</v>
      </c>
    </row>
    <row r="161" s="13" customFormat="1">
      <c r="A161" s="13"/>
      <c r="B161" s="217"/>
      <c r="C161" s="218"/>
      <c r="D161" s="210" t="s">
        <v>118</v>
      </c>
      <c r="E161" s="219" t="s">
        <v>19</v>
      </c>
      <c r="F161" s="220" t="s">
        <v>246</v>
      </c>
      <c r="G161" s="218"/>
      <c r="H161" s="221">
        <v>14300.16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7" t="s">
        <v>118</v>
      </c>
      <c r="AU161" s="227" t="s">
        <v>76</v>
      </c>
      <c r="AV161" s="13" t="s">
        <v>76</v>
      </c>
      <c r="AW161" s="13" t="s">
        <v>31</v>
      </c>
      <c r="AX161" s="13" t="s">
        <v>74</v>
      </c>
      <c r="AY161" s="227" t="s">
        <v>105</v>
      </c>
    </row>
    <row r="162" s="2" customFormat="1" ht="16.5" customHeight="1">
      <c r="A162" s="38"/>
      <c r="B162" s="39"/>
      <c r="C162" s="197" t="s">
        <v>247</v>
      </c>
      <c r="D162" s="197" t="s">
        <v>107</v>
      </c>
      <c r="E162" s="198" t="s">
        <v>248</v>
      </c>
      <c r="F162" s="199" t="s">
        <v>249</v>
      </c>
      <c r="G162" s="200" t="s">
        <v>110</v>
      </c>
      <c r="H162" s="201">
        <v>11571.84</v>
      </c>
      <c r="I162" s="202"/>
      <c r="J162" s="203">
        <f>ROUND(I162*H162,2)</f>
        <v>0</v>
      </c>
      <c r="K162" s="199" t="s">
        <v>123</v>
      </c>
      <c r="L162" s="44"/>
      <c r="M162" s="204" t="s">
        <v>19</v>
      </c>
      <c r="N162" s="205" t="s">
        <v>40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112</v>
      </c>
      <c r="AT162" s="208" t="s">
        <v>107</v>
      </c>
      <c r="AU162" s="208" t="s">
        <v>76</v>
      </c>
      <c r="AY162" s="17" t="s">
        <v>105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7" t="s">
        <v>74</v>
      </c>
      <c r="BK162" s="209">
        <f>ROUND(I162*H162,2)</f>
        <v>0</v>
      </c>
      <c r="BL162" s="17" t="s">
        <v>112</v>
      </c>
      <c r="BM162" s="208" t="s">
        <v>250</v>
      </c>
    </row>
    <row r="163" s="2" customFormat="1">
      <c r="A163" s="38"/>
      <c r="B163" s="39"/>
      <c r="C163" s="40"/>
      <c r="D163" s="210" t="s">
        <v>114</v>
      </c>
      <c r="E163" s="40"/>
      <c r="F163" s="211" t="s">
        <v>251</v>
      </c>
      <c r="G163" s="40"/>
      <c r="H163" s="40"/>
      <c r="I163" s="212"/>
      <c r="J163" s="40"/>
      <c r="K163" s="40"/>
      <c r="L163" s="44"/>
      <c r="M163" s="213"/>
      <c r="N163" s="21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114</v>
      </c>
      <c r="AU163" s="17" t="s">
        <v>76</v>
      </c>
    </row>
    <row r="164" s="2" customFormat="1">
      <c r="A164" s="38"/>
      <c r="B164" s="39"/>
      <c r="C164" s="40"/>
      <c r="D164" s="215" t="s">
        <v>116</v>
      </c>
      <c r="E164" s="40"/>
      <c r="F164" s="216" t="s">
        <v>252</v>
      </c>
      <c r="G164" s="40"/>
      <c r="H164" s="40"/>
      <c r="I164" s="212"/>
      <c r="J164" s="40"/>
      <c r="K164" s="40"/>
      <c r="L164" s="44"/>
      <c r="M164" s="213"/>
      <c r="N164" s="214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116</v>
      </c>
      <c r="AU164" s="17" t="s">
        <v>76</v>
      </c>
    </row>
    <row r="165" s="13" customFormat="1">
      <c r="A165" s="13"/>
      <c r="B165" s="217"/>
      <c r="C165" s="218"/>
      <c r="D165" s="210" t="s">
        <v>118</v>
      </c>
      <c r="E165" s="219" t="s">
        <v>19</v>
      </c>
      <c r="F165" s="220" t="s">
        <v>253</v>
      </c>
      <c r="G165" s="218"/>
      <c r="H165" s="221">
        <v>11571.84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7" t="s">
        <v>118</v>
      </c>
      <c r="AU165" s="227" t="s">
        <v>76</v>
      </c>
      <c r="AV165" s="13" t="s">
        <v>76</v>
      </c>
      <c r="AW165" s="13" t="s">
        <v>31</v>
      </c>
      <c r="AX165" s="13" t="s">
        <v>74</v>
      </c>
      <c r="AY165" s="227" t="s">
        <v>105</v>
      </c>
    </row>
    <row r="166" s="2" customFormat="1" ht="21.75" customHeight="1">
      <c r="A166" s="38"/>
      <c r="B166" s="39"/>
      <c r="C166" s="197" t="s">
        <v>254</v>
      </c>
      <c r="D166" s="197" t="s">
        <v>107</v>
      </c>
      <c r="E166" s="198" t="s">
        <v>255</v>
      </c>
      <c r="F166" s="199" t="s">
        <v>256</v>
      </c>
      <c r="G166" s="200" t="s">
        <v>154</v>
      </c>
      <c r="H166" s="201">
        <v>4043.0360000000001</v>
      </c>
      <c r="I166" s="202"/>
      <c r="J166" s="203">
        <f>ROUND(I166*H166,2)</f>
        <v>0</v>
      </c>
      <c r="K166" s="199" t="s">
        <v>19</v>
      </c>
      <c r="L166" s="44"/>
      <c r="M166" s="204" t="s">
        <v>19</v>
      </c>
      <c r="N166" s="205" t="s">
        <v>40</v>
      </c>
      <c r="O166" s="84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112</v>
      </c>
      <c r="AT166" s="208" t="s">
        <v>107</v>
      </c>
      <c r="AU166" s="208" t="s">
        <v>76</v>
      </c>
      <c r="AY166" s="17" t="s">
        <v>105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74</v>
      </c>
      <c r="BK166" s="209">
        <f>ROUND(I166*H166,2)</f>
        <v>0</v>
      </c>
      <c r="BL166" s="17" t="s">
        <v>112</v>
      </c>
      <c r="BM166" s="208" t="s">
        <v>257</v>
      </c>
    </row>
    <row r="167" s="2" customFormat="1">
      <c r="A167" s="38"/>
      <c r="B167" s="39"/>
      <c r="C167" s="40"/>
      <c r="D167" s="210" t="s">
        <v>114</v>
      </c>
      <c r="E167" s="40"/>
      <c r="F167" s="211" t="s">
        <v>256</v>
      </c>
      <c r="G167" s="40"/>
      <c r="H167" s="40"/>
      <c r="I167" s="212"/>
      <c r="J167" s="40"/>
      <c r="K167" s="40"/>
      <c r="L167" s="44"/>
      <c r="M167" s="213"/>
      <c r="N167" s="21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114</v>
      </c>
      <c r="AU167" s="17" t="s">
        <v>76</v>
      </c>
    </row>
    <row r="168" s="2" customFormat="1">
      <c r="A168" s="38"/>
      <c r="B168" s="39"/>
      <c r="C168" s="40"/>
      <c r="D168" s="210" t="s">
        <v>258</v>
      </c>
      <c r="E168" s="40"/>
      <c r="F168" s="238" t="s">
        <v>259</v>
      </c>
      <c r="G168" s="40"/>
      <c r="H168" s="40"/>
      <c r="I168" s="212"/>
      <c r="J168" s="40"/>
      <c r="K168" s="40"/>
      <c r="L168" s="44"/>
      <c r="M168" s="213"/>
      <c r="N168" s="214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258</v>
      </c>
      <c r="AU168" s="17" t="s">
        <v>76</v>
      </c>
    </row>
    <row r="169" s="13" customFormat="1">
      <c r="A169" s="13"/>
      <c r="B169" s="217"/>
      <c r="C169" s="218"/>
      <c r="D169" s="210" t="s">
        <v>118</v>
      </c>
      <c r="E169" s="219" t="s">
        <v>19</v>
      </c>
      <c r="F169" s="220" t="s">
        <v>260</v>
      </c>
      <c r="G169" s="218"/>
      <c r="H169" s="221">
        <v>4043.0360000000001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7" t="s">
        <v>118</v>
      </c>
      <c r="AU169" s="227" t="s">
        <v>76</v>
      </c>
      <c r="AV169" s="13" t="s">
        <v>76</v>
      </c>
      <c r="AW169" s="13" t="s">
        <v>31</v>
      </c>
      <c r="AX169" s="13" t="s">
        <v>74</v>
      </c>
      <c r="AY169" s="227" t="s">
        <v>105</v>
      </c>
    </row>
    <row r="170" s="2" customFormat="1" ht="16.5" customHeight="1">
      <c r="A170" s="38"/>
      <c r="B170" s="39"/>
      <c r="C170" s="197" t="s">
        <v>261</v>
      </c>
      <c r="D170" s="197" t="s">
        <v>107</v>
      </c>
      <c r="E170" s="198" t="s">
        <v>262</v>
      </c>
      <c r="F170" s="199" t="s">
        <v>263</v>
      </c>
      <c r="G170" s="200" t="s">
        <v>154</v>
      </c>
      <c r="H170" s="201">
        <v>1439.424</v>
      </c>
      <c r="I170" s="202"/>
      <c r="J170" s="203">
        <f>ROUND(I170*H170,2)</f>
        <v>0</v>
      </c>
      <c r="K170" s="199" t="s">
        <v>19</v>
      </c>
      <c r="L170" s="44"/>
      <c r="M170" s="204" t="s">
        <v>19</v>
      </c>
      <c r="N170" s="205" t="s">
        <v>40</v>
      </c>
      <c r="O170" s="84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112</v>
      </c>
      <c r="AT170" s="208" t="s">
        <v>107</v>
      </c>
      <c r="AU170" s="208" t="s">
        <v>76</v>
      </c>
      <c r="AY170" s="17" t="s">
        <v>105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7" t="s">
        <v>74</v>
      </c>
      <c r="BK170" s="209">
        <f>ROUND(I170*H170,2)</f>
        <v>0</v>
      </c>
      <c r="BL170" s="17" t="s">
        <v>112</v>
      </c>
      <c r="BM170" s="208" t="s">
        <v>264</v>
      </c>
    </row>
    <row r="171" s="2" customFormat="1">
      <c r="A171" s="38"/>
      <c r="B171" s="39"/>
      <c r="C171" s="40"/>
      <c r="D171" s="210" t="s">
        <v>114</v>
      </c>
      <c r="E171" s="40"/>
      <c r="F171" s="211" t="s">
        <v>263</v>
      </c>
      <c r="G171" s="40"/>
      <c r="H171" s="40"/>
      <c r="I171" s="212"/>
      <c r="J171" s="40"/>
      <c r="K171" s="40"/>
      <c r="L171" s="44"/>
      <c r="M171" s="213"/>
      <c r="N171" s="21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114</v>
      </c>
      <c r="AU171" s="17" t="s">
        <v>76</v>
      </c>
    </row>
    <row r="172" s="2" customFormat="1">
      <c r="A172" s="38"/>
      <c r="B172" s="39"/>
      <c r="C172" s="40"/>
      <c r="D172" s="210" t="s">
        <v>258</v>
      </c>
      <c r="E172" s="40"/>
      <c r="F172" s="238" t="s">
        <v>265</v>
      </c>
      <c r="G172" s="40"/>
      <c r="H172" s="40"/>
      <c r="I172" s="212"/>
      <c r="J172" s="40"/>
      <c r="K172" s="40"/>
      <c r="L172" s="44"/>
      <c r="M172" s="213"/>
      <c r="N172" s="214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258</v>
      </c>
      <c r="AU172" s="17" t="s">
        <v>76</v>
      </c>
    </row>
    <row r="173" s="13" customFormat="1">
      <c r="A173" s="13"/>
      <c r="B173" s="217"/>
      <c r="C173" s="218"/>
      <c r="D173" s="210" t="s">
        <v>118</v>
      </c>
      <c r="E173" s="219" t="s">
        <v>19</v>
      </c>
      <c r="F173" s="220" t="s">
        <v>266</v>
      </c>
      <c r="G173" s="218"/>
      <c r="H173" s="221">
        <v>1439.424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118</v>
      </c>
      <c r="AU173" s="227" t="s">
        <v>76</v>
      </c>
      <c r="AV173" s="13" t="s">
        <v>76</v>
      </c>
      <c r="AW173" s="13" t="s">
        <v>31</v>
      </c>
      <c r="AX173" s="13" t="s">
        <v>74</v>
      </c>
      <c r="AY173" s="227" t="s">
        <v>105</v>
      </c>
    </row>
    <row r="174" s="2" customFormat="1" ht="16.5" customHeight="1">
      <c r="A174" s="38"/>
      <c r="B174" s="39"/>
      <c r="C174" s="197" t="s">
        <v>267</v>
      </c>
      <c r="D174" s="197" t="s">
        <v>107</v>
      </c>
      <c r="E174" s="198" t="s">
        <v>268</v>
      </c>
      <c r="F174" s="199" t="s">
        <v>269</v>
      </c>
      <c r="G174" s="200" t="s">
        <v>154</v>
      </c>
      <c r="H174" s="201">
        <v>1439.424</v>
      </c>
      <c r="I174" s="202"/>
      <c r="J174" s="203">
        <f>ROUND(I174*H174,2)</f>
        <v>0</v>
      </c>
      <c r="K174" s="199" t="s">
        <v>19</v>
      </c>
      <c r="L174" s="44"/>
      <c r="M174" s="204" t="s">
        <v>19</v>
      </c>
      <c r="N174" s="205" t="s">
        <v>40</v>
      </c>
      <c r="O174" s="84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112</v>
      </c>
      <c r="AT174" s="208" t="s">
        <v>107</v>
      </c>
      <c r="AU174" s="208" t="s">
        <v>76</v>
      </c>
      <c r="AY174" s="17" t="s">
        <v>105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7" t="s">
        <v>74</v>
      </c>
      <c r="BK174" s="209">
        <f>ROUND(I174*H174,2)</f>
        <v>0</v>
      </c>
      <c r="BL174" s="17" t="s">
        <v>112</v>
      </c>
      <c r="BM174" s="208" t="s">
        <v>270</v>
      </c>
    </row>
    <row r="175" s="2" customFormat="1">
      <c r="A175" s="38"/>
      <c r="B175" s="39"/>
      <c r="C175" s="40"/>
      <c r="D175" s="210" t="s">
        <v>114</v>
      </c>
      <c r="E175" s="40"/>
      <c r="F175" s="211" t="s">
        <v>271</v>
      </c>
      <c r="G175" s="40"/>
      <c r="H175" s="40"/>
      <c r="I175" s="212"/>
      <c r="J175" s="40"/>
      <c r="K175" s="40"/>
      <c r="L175" s="44"/>
      <c r="M175" s="213"/>
      <c r="N175" s="214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114</v>
      </c>
      <c r="AU175" s="17" t="s">
        <v>76</v>
      </c>
    </row>
    <row r="176" s="2" customFormat="1">
      <c r="A176" s="38"/>
      <c r="B176" s="39"/>
      <c r="C176" s="40"/>
      <c r="D176" s="210" t="s">
        <v>258</v>
      </c>
      <c r="E176" s="40"/>
      <c r="F176" s="238" t="s">
        <v>272</v>
      </c>
      <c r="G176" s="40"/>
      <c r="H176" s="40"/>
      <c r="I176" s="212"/>
      <c r="J176" s="40"/>
      <c r="K176" s="40"/>
      <c r="L176" s="44"/>
      <c r="M176" s="213"/>
      <c r="N176" s="214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258</v>
      </c>
      <c r="AU176" s="17" t="s">
        <v>76</v>
      </c>
    </row>
    <row r="177" s="13" customFormat="1">
      <c r="A177" s="13"/>
      <c r="B177" s="217"/>
      <c r="C177" s="218"/>
      <c r="D177" s="210" t="s">
        <v>118</v>
      </c>
      <c r="E177" s="219" t="s">
        <v>19</v>
      </c>
      <c r="F177" s="220" t="s">
        <v>273</v>
      </c>
      <c r="G177" s="218"/>
      <c r="H177" s="221">
        <v>1439.424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118</v>
      </c>
      <c r="AU177" s="227" t="s">
        <v>76</v>
      </c>
      <c r="AV177" s="13" t="s">
        <v>76</v>
      </c>
      <c r="AW177" s="13" t="s">
        <v>31</v>
      </c>
      <c r="AX177" s="13" t="s">
        <v>74</v>
      </c>
      <c r="AY177" s="227" t="s">
        <v>105</v>
      </c>
    </row>
    <row r="178" s="2" customFormat="1" ht="16.5" customHeight="1">
      <c r="A178" s="38"/>
      <c r="B178" s="39"/>
      <c r="C178" s="197" t="s">
        <v>131</v>
      </c>
      <c r="D178" s="197" t="s">
        <v>107</v>
      </c>
      <c r="E178" s="198" t="s">
        <v>274</v>
      </c>
      <c r="F178" s="199" t="s">
        <v>275</v>
      </c>
      <c r="G178" s="200" t="s">
        <v>122</v>
      </c>
      <c r="H178" s="201">
        <v>33</v>
      </c>
      <c r="I178" s="202"/>
      <c r="J178" s="203">
        <f>ROUND(I178*H178,2)</f>
        <v>0</v>
      </c>
      <c r="K178" s="199" t="s">
        <v>19</v>
      </c>
      <c r="L178" s="44"/>
      <c r="M178" s="204" t="s">
        <v>19</v>
      </c>
      <c r="N178" s="205" t="s">
        <v>40</v>
      </c>
      <c r="O178" s="84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112</v>
      </c>
      <c r="AT178" s="208" t="s">
        <v>107</v>
      </c>
      <c r="AU178" s="208" t="s">
        <v>76</v>
      </c>
      <c r="AY178" s="17" t="s">
        <v>105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74</v>
      </c>
      <c r="BK178" s="209">
        <f>ROUND(I178*H178,2)</f>
        <v>0</v>
      </c>
      <c r="BL178" s="17" t="s">
        <v>112</v>
      </c>
      <c r="BM178" s="208" t="s">
        <v>276</v>
      </c>
    </row>
    <row r="179" s="2" customFormat="1">
      <c r="A179" s="38"/>
      <c r="B179" s="39"/>
      <c r="C179" s="40"/>
      <c r="D179" s="210" t="s">
        <v>114</v>
      </c>
      <c r="E179" s="40"/>
      <c r="F179" s="211" t="s">
        <v>275</v>
      </c>
      <c r="G179" s="40"/>
      <c r="H179" s="40"/>
      <c r="I179" s="212"/>
      <c r="J179" s="40"/>
      <c r="K179" s="40"/>
      <c r="L179" s="44"/>
      <c r="M179" s="213"/>
      <c r="N179" s="214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114</v>
      </c>
      <c r="AU179" s="17" t="s">
        <v>76</v>
      </c>
    </row>
    <row r="180" s="2" customFormat="1">
      <c r="A180" s="38"/>
      <c r="B180" s="39"/>
      <c r="C180" s="40"/>
      <c r="D180" s="210" t="s">
        <v>258</v>
      </c>
      <c r="E180" s="40"/>
      <c r="F180" s="238" t="s">
        <v>272</v>
      </c>
      <c r="G180" s="40"/>
      <c r="H180" s="40"/>
      <c r="I180" s="212"/>
      <c r="J180" s="40"/>
      <c r="K180" s="40"/>
      <c r="L180" s="44"/>
      <c r="M180" s="213"/>
      <c r="N180" s="214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258</v>
      </c>
      <c r="AU180" s="17" t="s">
        <v>76</v>
      </c>
    </row>
    <row r="181" s="13" customFormat="1">
      <c r="A181" s="13"/>
      <c r="B181" s="217"/>
      <c r="C181" s="218"/>
      <c r="D181" s="210" t="s">
        <v>118</v>
      </c>
      <c r="E181" s="219" t="s">
        <v>19</v>
      </c>
      <c r="F181" s="220" t="s">
        <v>277</v>
      </c>
      <c r="G181" s="218"/>
      <c r="H181" s="221">
        <v>33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118</v>
      </c>
      <c r="AU181" s="227" t="s">
        <v>76</v>
      </c>
      <c r="AV181" s="13" t="s">
        <v>76</v>
      </c>
      <c r="AW181" s="13" t="s">
        <v>31</v>
      </c>
      <c r="AX181" s="13" t="s">
        <v>74</v>
      </c>
      <c r="AY181" s="227" t="s">
        <v>105</v>
      </c>
    </row>
    <row r="182" s="2" customFormat="1" ht="16.5" customHeight="1">
      <c r="A182" s="38"/>
      <c r="B182" s="39"/>
      <c r="C182" s="197" t="s">
        <v>278</v>
      </c>
      <c r="D182" s="197" t="s">
        <v>107</v>
      </c>
      <c r="E182" s="198" t="s">
        <v>279</v>
      </c>
      <c r="F182" s="199" t="s">
        <v>280</v>
      </c>
      <c r="G182" s="200" t="s">
        <v>122</v>
      </c>
      <c r="H182" s="201">
        <v>26</v>
      </c>
      <c r="I182" s="202"/>
      <c r="J182" s="203">
        <f>ROUND(I182*H182,2)</f>
        <v>0</v>
      </c>
      <c r="K182" s="199" t="s">
        <v>19</v>
      </c>
      <c r="L182" s="44"/>
      <c r="M182" s="204" t="s">
        <v>19</v>
      </c>
      <c r="N182" s="205" t="s">
        <v>40</v>
      </c>
      <c r="O182" s="84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112</v>
      </c>
      <c r="AT182" s="208" t="s">
        <v>107</v>
      </c>
      <c r="AU182" s="208" t="s">
        <v>76</v>
      </c>
      <c r="AY182" s="17" t="s">
        <v>105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7" t="s">
        <v>74</v>
      </c>
      <c r="BK182" s="209">
        <f>ROUND(I182*H182,2)</f>
        <v>0</v>
      </c>
      <c r="BL182" s="17" t="s">
        <v>112</v>
      </c>
      <c r="BM182" s="208" t="s">
        <v>281</v>
      </c>
    </row>
    <row r="183" s="2" customFormat="1">
      <c r="A183" s="38"/>
      <c r="B183" s="39"/>
      <c r="C183" s="40"/>
      <c r="D183" s="210" t="s">
        <v>114</v>
      </c>
      <c r="E183" s="40"/>
      <c r="F183" s="211" t="s">
        <v>280</v>
      </c>
      <c r="G183" s="40"/>
      <c r="H183" s="40"/>
      <c r="I183" s="212"/>
      <c r="J183" s="40"/>
      <c r="K183" s="40"/>
      <c r="L183" s="44"/>
      <c r="M183" s="213"/>
      <c r="N183" s="21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114</v>
      </c>
      <c r="AU183" s="17" t="s">
        <v>76</v>
      </c>
    </row>
    <row r="184" s="2" customFormat="1">
      <c r="A184" s="38"/>
      <c r="B184" s="39"/>
      <c r="C184" s="40"/>
      <c r="D184" s="210" t="s">
        <v>258</v>
      </c>
      <c r="E184" s="40"/>
      <c r="F184" s="238" t="s">
        <v>272</v>
      </c>
      <c r="G184" s="40"/>
      <c r="H184" s="40"/>
      <c r="I184" s="212"/>
      <c r="J184" s="40"/>
      <c r="K184" s="40"/>
      <c r="L184" s="44"/>
      <c r="M184" s="213"/>
      <c r="N184" s="214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258</v>
      </c>
      <c r="AU184" s="17" t="s">
        <v>76</v>
      </c>
    </row>
    <row r="185" s="13" customFormat="1">
      <c r="A185" s="13"/>
      <c r="B185" s="217"/>
      <c r="C185" s="218"/>
      <c r="D185" s="210" t="s">
        <v>118</v>
      </c>
      <c r="E185" s="219" t="s">
        <v>19</v>
      </c>
      <c r="F185" s="220" t="s">
        <v>131</v>
      </c>
      <c r="G185" s="218"/>
      <c r="H185" s="221">
        <v>26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118</v>
      </c>
      <c r="AU185" s="227" t="s">
        <v>76</v>
      </c>
      <c r="AV185" s="13" t="s">
        <v>76</v>
      </c>
      <c r="AW185" s="13" t="s">
        <v>31</v>
      </c>
      <c r="AX185" s="13" t="s">
        <v>74</v>
      </c>
      <c r="AY185" s="227" t="s">
        <v>105</v>
      </c>
    </row>
    <row r="186" s="12" customFormat="1" ht="22.8" customHeight="1">
      <c r="A186" s="12"/>
      <c r="B186" s="181"/>
      <c r="C186" s="182"/>
      <c r="D186" s="183" t="s">
        <v>68</v>
      </c>
      <c r="E186" s="195" t="s">
        <v>137</v>
      </c>
      <c r="F186" s="195" t="s">
        <v>282</v>
      </c>
      <c r="G186" s="182"/>
      <c r="H186" s="182"/>
      <c r="I186" s="185"/>
      <c r="J186" s="196">
        <f>BK186</f>
        <v>0</v>
      </c>
      <c r="K186" s="182"/>
      <c r="L186" s="187"/>
      <c r="M186" s="188"/>
      <c r="N186" s="189"/>
      <c r="O186" s="189"/>
      <c r="P186" s="190">
        <f>SUM(P187:P193)</f>
        <v>0</v>
      </c>
      <c r="Q186" s="189"/>
      <c r="R186" s="190">
        <f>SUM(R187:R193)</f>
        <v>7.4000000000000004</v>
      </c>
      <c r="S186" s="189"/>
      <c r="T186" s="191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2" t="s">
        <v>74</v>
      </c>
      <c r="AT186" s="193" t="s">
        <v>68</v>
      </c>
      <c r="AU186" s="193" t="s">
        <v>74</v>
      </c>
      <c r="AY186" s="192" t="s">
        <v>105</v>
      </c>
      <c r="BK186" s="194">
        <f>SUM(BK187:BK193)</f>
        <v>0</v>
      </c>
    </row>
    <row r="187" s="2" customFormat="1" ht="16.5" customHeight="1">
      <c r="A187" s="38"/>
      <c r="B187" s="39"/>
      <c r="C187" s="197" t="s">
        <v>283</v>
      </c>
      <c r="D187" s="197" t="s">
        <v>107</v>
      </c>
      <c r="E187" s="198" t="s">
        <v>284</v>
      </c>
      <c r="F187" s="199" t="s">
        <v>285</v>
      </c>
      <c r="G187" s="200" t="s">
        <v>19</v>
      </c>
      <c r="H187" s="201">
        <v>1</v>
      </c>
      <c r="I187" s="202"/>
      <c r="J187" s="203">
        <f>ROUND(I187*H187,2)</f>
        <v>0</v>
      </c>
      <c r="K187" s="199" t="s">
        <v>19</v>
      </c>
      <c r="L187" s="44"/>
      <c r="M187" s="204" t="s">
        <v>19</v>
      </c>
      <c r="N187" s="205" t="s">
        <v>40</v>
      </c>
      <c r="O187" s="84"/>
      <c r="P187" s="206">
        <f>O187*H187</f>
        <v>0</v>
      </c>
      <c r="Q187" s="206">
        <v>1.8500000000000001</v>
      </c>
      <c r="R187" s="206">
        <f>Q187*H187</f>
        <v>1.8500000000000001</v>
      </c>
      <c r="S187" s="206">
        <v>0</v>
      </c>
      <c r="T187" s="20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8" t="s">
        <v>112</v>
      </c>
      <c r="AT187" s="208" t="s">
        <v>107</v>
      </c>
      <c r="AU187" s="208" t="s">
        <v>76</v>
      </c>
      <c r="AY187" s="17" t="s">
        <v>105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7" t="s">
        <v>74</v>
      </c>
      <c r="BK187" s="209">
        <f>ROUND(I187*H187,2)</f>
        <v>0</v>
      </c>
      <c r="BL187" s="17" t="s">
        <v>112</v>
      </c>
      <c r="BM187" s="208" t="s">
        <v>286</v>
      </c>
    </row>
    <row r="188" s="2" customFormat="1">
      <c r="A188" s="38"/>
      <c r="B188" s="39"/>
      <c r="C188" s="40"/>
      <c r="D188" s="210" t="s">
        <v>114</v>
      </c>
      <c r="E188" s="40"/>
      <c r="F188" s="211" t="s">
        <v>287</v>
      </c>
      <c r="G188" s="40"/>
      <c r="H188" s="40"/>
      <c r="I188" s="212"/>
      <c r="J188" s="40"/>
      <c r="K188" s="40"/>
      <c r="L188" s="44"/>
      <c r="M188" s="213"/>
      <c r="N188" s="214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114</v>
      </c>
      <c r="AU188" s="17" t="s">
        <v>76</v>
      </c>
    </row>
    <row r="189" s="2" customFormat="1">
      <c r="A189" s="38"/>
      <c r="B189" s="39"/>
      <c r="C189" s="40"/>
      <c r="D189" s="210" t="s">
        <v>258</v>
      </c>
      <c r="E189" s="40"/>
      <c r="F189" s="238" t="s">
        <v>288</v>
      </c>
      <c r="G189" s="40"/>
      <c r="H189" s="40"/>
      <c r="I189" s="212"/>
      <c r="J189" s="40"/>
      <c r="K189" s="40"/>
      <c r="L189" s="44"/>
      <c r="M189" s="213"/>
      <c r="N189" s="214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258</v>
      </c>
      <c r="AU189" s="17" t="s">
        <v>76</v>
      </c>
    </row>
    <row r="190" s="13" customFormat="1">
      <c r="A190" s="13"/>
      <c r="B190" s="217"/>
      <c r="C190" s="218"/>
      <c r="D190" s="210" t="s">
        <v>118</v>
      </c>
      <c r="E190" s="219" t="s">
        <v>19</v>
      </c>
      <c r="F190" s="220" t="s">
        <v>74</v>
      </c>
      <c r="G190" s="218"/>
      <c r="H190" s="221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7" t="s">
        <v>118</v>
      </c>
      <c r="AU190" s="227" t="s">
        <v>76</v>
      </c>
      <c r="AV190" s="13" t="s">
        <v>76</v>
      </c>
      <c r="AW190" s="13" t="s">
        <v>31</v>
      </c>
      <c r="AX190" s="13" t="s">
        <v>74</v>
      </c>
      <c r="AY190" s="227" t="s">
        <v>105</v>
      </c>
    </row>
    <row r="191" s="2" customFormat="1" ht="21.75" customHeight="1">
      <c r="A191" s="38"/>
      <c r="B191" s="39"/>
      <c r="C191" s="197" t="s">
        <v>289</v>
      </c>
      <c r="D191" s="197" t="s">
        <v>107</v>
      </c>
      <c r="E191" s="198" t="s">
        <v>290</v>
      </c>
      <c r="F191" s="199" t="s">
        <v>291</v>
      </c>
      <c r="G191" s="200" t="s">
        <v>19</v>
      </c>
      <c r="H191" s="201">
        <v>3</v>
      </c>
      <c r="I191" s="202"/>
      <c r="J191" s="203">
        <f>ROUND(I191*H191,2)</f>
        <v>0</v>
      </c>
      <c r="K191" s="199" t="s">
        <v>19</v>
      </c>
      <c r="L191" s="44"/>
      <c r="M191" s="204" t="s">
        <v>19</v>
      </c>
      <c r="N191" s="205" t="s">
        <v>40</v>
      </c>
      <c r="O191" s="84"/>
      <c r="P191" s="206">
        <f>O191*H191</f>
        <v>0</v>
      </c>
      <c r="Q191" s="206">
        <v>1.8500000000000001</v>
      </c>
      <c r="R191" s="206">
        <f>Q191*H191</f>
        <v>5.5500000000000007</v>
      </c>
      <c r="S191" s="206">
        <v>0</v>
      </c>
      <c r="T191" s="20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112</v>
      </c>
      <c r="AT191" s="208" t="s">
        <v>107</v>
      </c>
      <c r="AU191" s="208" t="s">
        <v>76</v>
      </c>
      <c r="AY191" s="17" t="s">
        <v>105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7" t="s">
        <v>74</v>
      </c>
      <c r="BK191" s="209">
        <f>ROUND(I191*H191,2)</f>
        <v>0</v>
      </c>
      <c r="BL191" s="17" t="s">
        <v>112</v>
      </c>
      <c r="BM191" s="208" t="s">
        <v>292</v>
      </c>
    </row>
    <row r="192" s="2" customFormat="1">
      <c r="A192" s="38"/>
      <c r="B192" s="39"/>
      <c r="C192" s="40"/>
      <c r="D192" s="210" t="s">
        <v>114</v>
      </c>
      <c r="E192" s="40"/>
      <c r="F192" s="211" t="s">
        <v>293</v>
      </c>
      <c r="G192" s="40"/>
      <c r="H192" s="40"/>
      <c r="I192" s="212"/>
      <c r="J192" s="40"/>
      <c r="K192" s="40"/>
      <c r="L192" s="44"/>
      <c r="M192" s="213"/>
      <c r="N192" s="214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114</v>
      </c>
      <c r="AU192" s="17" t="s">
        <v>76</v>
      </c>
    </row>
    <row r="193" s="2" customFormat="1">
      <c r="A193" s="38"/>
      <c r="B193" s="39"/>
      <c r="C193" s="40"/>
      <c r="D193" s="210" t="s">
        <v>258</v>
      </c>
      <c r="E193" s="40"/>
      <c r="F193" s="238" t="s">
        <v>294</v>
      </c>
      <c r="G193" s="40"/>
      <c r="H193" s="40"/>
      <c r="I193" s="212"/>
      <c r="J193" s="40"/>
      <c r="K193" s="40"/>
      <c r="L193" s="44"/>
      <c r="M193" s="213"/>
      <c r="N193" s="214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258</v>
      </c>
      <c r="AU193" s="17" t="s">
        <v>76</v>
      </c>
    </row>
    <row r="194" s="12" customFormat="1" ht="22.8" customHeight="1">
      <c r="A194" s="12"/>
      <c r="B194" s="181"/>
      <c r="C194" s="182"/>
      <c r="D194" s="183" t="s">
        <v>68</v>
      </c>
      <c r="E194" s="195" t="s">
        <v>166</v>
      </c>
      <c r="F194" s="195" t="s">
        <v>295</v>
      </c>
      <c r="G194" s="182"/>
      <c r="H194" s="182"/>
      <c r="I194" s="185"/>
      <c r="J194" s="196">
        <f>BK194</f>
        <v>0</v>
      </c>
      <c r="K194" s="182"/>
      <c r="L194" s="187"/>
      <c r="M194" s="188"/>
      <c r="N194" s="189"/>
      <c r="O194" s="189"/>
      <c r="P194" s="190">
        <f>SUM(P195:P197)</f>
        <v>0</v>
      </c>
      <c r="Q194" s="189"/>
      <c r="R194" s="190">
        <f>SUM(R195:R197)</f>
        <v>0</v>
      </c>
      <c r="S194" s="189"/>
      <c r="T194" s="191">
        <f>SUM(T195:T197)</f>
        <v>0.02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2" t="s">
        <v>74</v>
      </c>
      <c r="AT194" s="193" t="s">
        <v>68</v>
      </c>
      <c r="AU194" s="193" t="s">
        <v>74</v>
      </c>
      <c r="AY194" s="192" t="s">
        <v>105</v>
      </c>
      <c r="BK194" s="194">
        <f>SUM(BK195:BK197)</f>
        <v>0</v>
      </c>
    </row>
    <row r="195" s="2" customFormat="1" ht="16.5" customHeight="1">
      <c r="A195" s="38"/>
      <c r="B195" s="39"/>
      <c r="C195" s="197" t="s">
        <v>296</v>
      </c>
      <c r="D195" s="197" t="s">
        <v>107</v>
      </c>
      <c r="E195" s="198" t="s">
        <v>297</v>
      </c>
      <c r="F195" s="199" t="s">
        <v>298</v>
      </c>
      <c r="G195" s="200" t="s">
        <v>19</v>
      </c>
      <c r="H195" s="201">
        <v>1</v>
      </c>
      <c r="I195" s="202"/>
      <c r="J195" s="203">
        <f>ROUND(I195*H195,2)</f>
        <v>0</v>
      </c>
      <c r="K195" s="199" t="s">
        <v>19</v>
      </c>
      <c r="L195" s="44"/>
      <c r="M195" s="204" t="s">
        <v>19</v>
      </c>
      <c r="N195" s="205" t="s">
        <v>40</v>
      </c>
      <c r="O195" s="84"/>
      <c r="P195" s="206">
        <f>O195*H195</f>
        <v>0</v>
      </c>
      <c r="Q195" s="206">
        <v>0</v>
      </c>
      <c r="R195" s="206">
        <f>Q195*H195</f>
        <v>0</v>
      </c>
      <c r="S195" s="206">
        <v>0.02</v>
      </c>
      <c r="T195" s="207">
        <f>S195*H195</f>
        <v>0.02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112</v>
      </c>
      <c r="AT195" s="208" t="s">
        <v>107</v>
      </c>
      <c r="AU195" s="208" t="s">
        <v>76</v>
      </c>
      <c r="AY195" s="17" t="s">
        <v>105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7" t="s">
        <v>74</v>
      </c>
      <c r="BK195" s="209">
        <f>ROUND(I195*H195,2)</f>
        <v>0</v>
      </c>
      <c r="BL195" s="17" t="s">
        <v>112</v>
      </c>
      <c r="BM195" s="208" t="s">
        <v>299</v>
      </c>
    </row>
    <row r="196" s="2" customFormat="1">
      <c r="A196" s="38"/>
      <c r="B196" s="39"/>
      <c r="C196" s="40"/>
      <c r="D196" s="210" t="s">
        <v>114</v>
      </c>
      <c r="E196" s="40"/>
      <c r="F196" s="211" t="s">
        <v>300</v>
      </c>
      <c r="G196" s="40"/>
      <c r="H196" s="40"/>
      <c r="I196" s="212"/>
      <c r="J196" s="40"/>
      <c r="K196" s="40"/>
      <c r="L196" s="44"/>
      <c r="M196" s="213"/>
      <c r="N196" s="21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114</v>
      </c>
      <c r="AU196" s="17" t="s">
        <v>76</v>
      </c>
    </row>
    <row r="197" s="13" customFormat="1">
      <c r="A197" s="13"/>
      <c r="B197" s="217"/>
      <c r="C197" s="218"/>
      <c r="D197" s="210" t="s">
        <v>118</v>
      </c>
      <c r="E197" s="219" t="s">
        <v>19</v>
      </c>
      <c r="F197" s="220" t="s">
        <v>74</v>
      </c>
      <c r="G197" s="218"/>
      <c r="H197" s="221">
        <v>1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7" t="s">
        <v>118</v>
      </c>
      <c r="AU197" s="227" t="s">
        <v>76</v>
      </c>
      <c r="AV197" s="13" t="s">
        <v>76</v>
      </c>
      <c r="AW197" s="13" t="s">
        <v>31</v>
      </c>
      <c r="AX197" s="13" t="s">
        <v>74</v>
      </c>
      <c r="AY197" s="227" t="s">
        <v>105</v>
      </c>
    </row>
    <row r="198" s="12" customFormat="1" ht="25.92" customHeight="1">
      <c r="A198" s="12"/>
      <c r="B198" s="181"/>
      <c r="C198" s="182"/>
      <c r="D198" s="183" t="s">
        <v>68</v>
      </c>
      <c r="E198" s="184" t="s">
        <v>301</v>
      </c>
      <c r="F198" s="184" t="s">
        <v>302</v>
      </c>
      <c r="G198" s="182"/>
      <c r="H198" s="182"/>
      <c r="I198" s="185"/>
      <c r="J198" s="186">
        <f>BK198</f>
        <v>0</v>
      </c>
      <c r="K198" s="182"/>
      <c r="L198" s="187"/>
      <c r="M198" s="188"/>
      <c r="N198" s="189"/>
      <c r="O198" s="189"/>
      <c r="P198" s="190">
        <f>P199+P223+P234</f>
        <v>0</v>
      </c>
      <c r="Q198" s="189"/>
      <c r="R198" s="190">
        <f>R199+R223+R234</f>
        <v>0</v>
      </c>
      <c r="S198" s="189"/>
      <c r="T198" s="191">
        <f>T199+T223+T234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2" t="s">
        <v>137</v>
      </c>
      <c r="AT198" s="193" t="s">
        <v>68</v>
      </c>
      <c r="AU198" s="193" t="s">
        <v>69</v>
      </c>
      <c r="AY198" s="192" t="s">
        <v>105</v>
      </c>
      <c r="BK198" s="194">
        <f>BK199+BK223+BK234</f>
        <v>0</v>
      </c>
    </row>
    <row r="199" s="12" customFormat="1" ht="22.8" customHeight="1">
      <c r="A199" s="12"/>
      <c r="B199" s="181"/>
      <c r="C199" s="182"/>
      <c r="D199" s="183" t="s">
        <v>68</v>
      </c>
      <c r="E199" s="195" t="s">
        <v>303</v>
      </c>
      <c r="F199" s="195" t="s">
        <v>304</v>
      </c>
      <c r="G199" s="182"/>
      <c r="H199" s="182"/>
      <c r="I199" s="185"/>
      <c r="J199" s="196">
        <f>BK199</f>
        <v>0</v>
      </c>
      <c r="K199" s="182"/>
      <c r="L199" s="187"/>
      <c r="M199" s="188"/>
      <c r="N199" s="189"/>
      <c r="O199" s="189"/>
      <c r="P199" s="190">
        <f>SUM(P200:P222)</f>
        <v>0</v>
      </c>
      <c r="Q199" s="189"/>
      <c r="R199" s="190">
        <f>SUM(R200:R222)</f>
        <v>0</v>
      </c>
      <c r="S199" s="189"/>
      <c r="T199" s="191">
        <f>SUM(T200:T222)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2" t="s">
        <v>137</v>
      </c>
      <c r="AT199" s="193" t="s">
        <v>68</v>
      </c>
      <c r="AU199" s="193" t="s">
        <v>74</v>
      </c>
      <c r="AY199" s="192" t="s">
        <v>105</v>
      </c>
      <c r="BK199" s="194">
        <f>SUM(BK200:BK222)</f>
        <v>0</v>
      </c>
    </row>
    <row r="200" s="2" customFormat="1" ht="16.5" customHeight="1">
      <c r="A200" s="38"/>
      <c r="B200" s="39"/>
      <c r="C200" s="197" t="s">
        <v>305</v>
      </c>
      <c r="D200" s="197" t="s">
        <v>107</v>
      </c>
      <c r="E200" s="198" t="s">
        <v>306</v>
      </c>
      <c r="F200" s="199" t="s">
        <v>307</v>
      </c>
      <c r="G200" s="200" t="s">
        <v>308</v>
      </c>
      <c r="H200" s="201">
        <v>1</v>
      </c>
      <c r="I200" s="202"/>
      <c r="J200" s="203">
        <f>ROUND(I200*H200,2)</f>
        <v>0</v>
      </c>
      <c r="K200" s="199" t="s">
        <v>123</v>
      </c>
      <c r="L200" s="44"/>
      <c r="M200" s="204" t="s">
        <v>19</v>
      </c>
      <c r="N200" s="205" t="s">
        <v>40</v>
      </c>
      <c r="O200" s="84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309</v>
      </c>
      <c r="AT200" s="208" t="s">
        <v>107</v>
      </c>
      <c r="AU200" s="208" t="s">
        <v>76</v>
      </c>
      <c r="AY200" s="17" t="s">
        <v>105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7" t="s">
        <v>74</v>
      </c>
      <c r="BK200" s="209">
        <f>ROUND(I200*H200,2)</f>
        <v>0</v>
      </c>
      <c r="BL200" s="17" t="s">
        <v>309</v>
      </c>
      <c r="BM200" s="208" t="s">
        <v>310</v>
      </c>
    </row>
    <row r="201" s="2" customFormat="1">
      <c r="A201" s="38"/>
      <c r="B201" s="39"/>
      <c r="C201" s="40"/>
      <c r="D201" s="210" t="s">
        <v>114</v>
      </c>
      <c r="E201" s="40"/>
      <c r="F201" s="211" t="s">
        <v>307</v>
      </c>
      <c r="G201" s="40"/>
      <c r="H201" s="40"/>
      <c r="I201" s="212"/>
      <c r="J201" s="40"/>
      <c r="K201" s="40"/>
      <c r="L201" s="44"/>
      <c r="M201" s="213"/>
      <c r="N201" s="214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114</v>
      </c>
      <c r="AU201" s="17" t="s">
        <v>76</v>
      </c>
    </row>
    <row r="202" s="2" customFormat="1">
      <c r="A202" s="38"/>
      <c r="B202" s="39"/>
      <c r="C202" s="40"/>
      <c r="D202" s="215" t="s">
        <v>116</v>
      </c>
      <c r="E202" s="40"/>
      <c r="F202" s="216" t="s">
        <v>311</v>
      </c>
      <c r="G202" s="40"/>
      <c r="H202" s="40"/>
      <c r="I202" s="212"/>
      <c r="J202" s="40"/>
      <c r="K202" s="40"/>
      <c r="L202" s="44"/>
      <c r="M202" s="213"/>
      <c r="N202" s="21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116</v>
      </c>
      <c r="AU202" s="17" t="s">
        <v>76</v>
      </c>
    </row>
    <row r="203" s="2" customFormat="1" ht="16.5" customHeight="1">
      <c r="A203" s="38"/>
      <c r="B203" s="39"/>
      <c r="C203" s="197" t="s">
        <v>312</v>
      </c>
      <c r="D203" s="197" t="s">
        <v>107</v>
      </c>
      <c r="E203" s="198" t="s">
        <v>313</v>
      </c>
      <c r="F203" s="199" t="s">
        <v>314</v>
      </c>
      <c r="G203" s="200" t="s">
        <v>308</v>
      </c>
      <c r="H203" s="201">
        <v>1</v>
      </c>
      <c r="I203" s="202"/>
      <c r="J203" s="203">
        <f>ROUND(I203*H203,2)</f>
        <v>0</v>
      </c>
      <c r="K203" s="199" t="s">
        <v>123</v>
      </c>
      <c r="L203" s="44"/>
      <c r="M203" s="204" t="s">
        <v>19</v>
      </c>
      <c r="N203" s="205" t="s">
        <v>40</v>
      </c>
      <c r="O203" s="84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309</v>
      </c>
      <c r="AT203" s="208" t="s">
        <v>107</v>
      </c>
      <c r="AU203" s="208" t="s">
        <v>76</v>
      </c>
      <c r="AY203" s="17" t="s">
        <v>105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7" t="s">
        <v>74</v>
      </c>
      <c r="BK203" s="209">
        <f>ROUND(I203*H203,2)</f>
        <v>0</v>
      </c>
      <c r="BL203" s="17" t="s">
        <v>309</v>
      </c>
      <c r="BM203" s="208" t="s">
        <v>315</v>
      </c>
    </row>
    <row r="204" s="2" customFormat="1">
      <c r="A204" s="38"/>
      <c r="B204" s="39"/>
      <c r="C204" s="40"/>
      <c r="D204" s="210" t="s">
        <v>114</v>
      </c>
      <c r="E204" s="40"/>
      <c r="F204" s="211" t="s">
        <v>314</v>
      </c>
      <c r="G204" s="40"/>
      <c r="H204" s="40"/>
      <c r="I204" s="212"/>
      <c r="J204" s="40"/>
      <c r="K204" s="40"/>
      <c r="L204" s="44"/>
      <c r="M204" s="213"/>
      <c r="N204" s="214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114</v>
      </c>
      <c r="AU204" s="17" t="s">
        <v>76</v>
      </c>
    </row>
    <row r="205" s="2" customFormat="1">
      <c r="A205" s="38"/>
      <c r="B205" s="39"/>
      <c r="C205" s="40"/>
      <c r="D205" s="215" t="s">
        <v>116</v>
      </c>
      <c r="E205" s="40"/>
      <c r="F205" s="216" t="s">
        <v>316</v>
      </c>
      <c r="G205" s="40"/>
      <c r="H205" s="40"/>
      <c r="I205" s="212"/>
      <c r="J205" s="40"/>
      <c r="K205" s="40"/>
      <c r="L205" s="44"/>
      <c r="M205" s="213"/>
      <c r="N205" s="214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116</v>
      </c>
      <c r="AU205" s="17" t="s">
        <v>76</v>
      </c>
    </row>
    <row r="206" s="2" customFormat="1" ht="16.5" customHeight="1">
      <c r="A206" s="38"/>
      <c r="B206" s="39"/>
      <c r="C206" s="197" t="s">
        <v>277</v>
      </c>
      <c r="D206" s="197" t="s">
        <v>107</v>
      </c>
      <c r="E206" s="198" t="s">
        <v>317</v>
      </c>
      <c r="F206" s="199" t="s">
        <v>318</v>
      </c>
      <c r="G206" s="200" t="s">
        <v>308</v>
      </c>
      <c r="H206" s="201">
        <v>1</v>
      </c>
      <c r="I206" s="202"/>
      <c r="J206" s="203">
        <f>ROUND(I206*H206,2)</f>
        <v>0</v>
      </c>
      <c r="K206" s="199" t="s">
        <v>123</v>
      </c>
      <c r="L206" s="44"/>
      <c r="M206" s="204" t="s">
        <v>19</v>
      </c>
      <c r="N206" s="205" t="s">
        <v>40</v>
      </c>
      <c r="O206" s="84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309</v>
      </c>
      <c r="AT206" s="208" t="s">
        <v>107</v>
      </c>
      <c r="AU206" s="208" t="s">
        <v>76</v>
      </c>
      <c r="AY206" s="17" t="s">
        <v>105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7" t="s">
        <v>74</v>
      </c>
      <c r="BK206" s="209">
        <f>ROUND(I206*H206,2)</f>
        <v>0</v>
      </c>
      <c r="BL206" s="17" t="s">
        <v>309</v>
      </c>
      <c r="BM206" s="208" t="s">
        <v>319</v>
      </c>
    </row>
    <row r="207" s="2" customFormat="1">
      <c r="A207" s="38"/>
      <c r="B207" s="39"/>
      <c r="C207" s="40"/>
      <c r="D207" s="210" t="s">
        <v>114</v>
      </c>
      <c r="E207" s="40"/>
      <c r="F207" s="211" t="s">
        <v>318</v>
      </c>
      <c r="G207" s="40"/>
      <c r="H207" s="40"/>
      <c r="I207" s="212"/>
      <c r="J207" s="40"/>
      <c r="K207" s="40"/>
      <c r="L207" s="44"/>
      <c r="M207" s="213"/>
      <c r="N207" s="21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114</v>
      </c>
      <c r="AU207" s="17" t="s">
        <v>76</v>
      </c>
    </row>
    <row r="208" s="2" customFormat="1">
      <c r="A208" s="38"/>
      <c r="B208" s="39"/>
      <c r="C208" s="40"/>
      <c r="D208" s="215" t="s">
        <v>116</v>
      </c>
      <c r="E208" s="40"/>
      <c r="F208" s="216" t="s">
        <v>320</v>
      </c>
      <c r="G208" s="40"/>
      <c r="H208" s="40"/>
      <c r="I208" s="212"/>
      <c r="J208" s="40"/>
      <c r="K208" s="40"/>
      <c r="L208" s="44"/>
      <c r="M208" s="213"/>
      <c r="N208" s="214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116</v>
      </c>
      <c r="AU208" s="17" t="s">
        <v>76</v>
      </c>
    </row>
    <row r="209" s="2" customFormat="1" ht="16.5" customHeight="1">
      <c r="A209" s="38"/>
      <c r="B209" s="39"/>
      <c r="C209" s="197" t="s">
        <v>321</v>
      </c>
      <c r="D209" s="197" t="s">
        <v>107</v>
      </c>
      <c r="E209" s="198" t="s">
        <v>322</v>
      </c>
      <c r="F209" s="199" t="s">
        <v>323</v>
      </c>
      <c r="G209" s="200" t="s">
        <v>308</v>
      </c>
      <c r="H209" s="201">
        <v>1</v>
      </c>
      <c r="I209" s="202"/>
      <c r="J209" s="203">
        <f>ROUND(I209*H209,2)</f>
        <v>0</v>
      </c>
      <c r="K209" s="199" t="s">
        <v>123</v>
      </c>
      <c r="L209" s="44"/>
      <c r="M209" s="204" t="s">
        <v>19</v>
      </c>
      <c r="N209" s="205" t="s">
        <v>40</v>
      </c>
      <c r="O209" s="84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309</v>
      </c>
      <c r="AT209" s="208" t="s">
        <v>107</v>
      </c>
      <c r="AU209" s="208" t="s">
        <v>76</v>
      </c>
      <c r="AY209" s="17" t="s">
        <v>105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7" t="s">
        <v>74</v>
      </c>
      <c r="BK209" s="209">
        <f>ROUND(I209*H209,2)</f>
        <v>0</v>
      </c>
      <c r="BL209" s="17" t="s">
        <v>309</v>
      </c>
      <c r="BM209" s="208" t="s">
        <v>324</v>
      </c>
    </row>
    <row r="210" s="2" customFormat="1">
      <c r="A210" s="38"/>
      <c r="B210" s="39"/>
      <c r="C210" s="40"/>
      <c r="D210" s="210" t="s">
        <v>114</v>
      </c>
      <c r="E210" s="40"/>
      <c r="F210" s="211" t="s">
        <v>323</v>
      </c>
      <c r="G210" s="40"/>
      <c r="H210" s="40"/>
      <c r="I210" s="212"/>
      <c r="J210" s="40"/>
      <c r="K210" s="40"/>
      <c r="L210" s="44"/>
      <c r="M210" s="213"/>
      <c r="N210" s="214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114</v>
      </c>
      <c r="AU210" s="17" t="s">
        <v>76</v>
      </c>
    </row>
    <row r="211" s="2" customFormat="1">
      <c r="A211" s="38"/>
      <c r="B211" s="39"/>
      <c r="C211" s="40"/>
      <c r="D211" s="215" t="s">
        <v>116</v>
      </c>
      <c r="E211" s="40"/>
      <c r="F211" s="216" t="s">
        <v>325</v>
      </c>
      <c r="G211" s="40"/>
      <c r="H211" s="40"/>
      <c r="I211" s="212"/>
      <c r="J211" s="40"/>
      <c r="K211" s="40"/>
      <c r="L211" s="44"/>
      <c r="M211" s="213"/>
      <c r="N211" s="214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116</v>
      </c>
      <c r="AU211" s="17" t="s">
        <v>76</v>
      </c>
    </row>
    <row r="212" s="13" customFormat="1">
      <c r="A212" s="13"/>
      <c r="B212" s="217"/>
      <c r="C212" s="218"/>
      <c r="D212" s="210" t="s">
        <v>118</v>
      </c>
      <c r="E212" s="219" t="s">
        <v>19</v>
      </c>
      <c r="F212" s="220" t="s">
        <v>74</v>
      </c>
      <c r="G212" s="218"/>
      <c r="H212" s="221">
        <v>1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118</v>
      </c>
      <c r="AU212" s="227" t="s">
        <v>76</v>
      </c>
      <c r="AV212" s="13" t="s">
        <v>76</v>
      </c>
      <c r="AW212" s="13" t="s">
        <v>31</v>
      </c>
      <c r="AX212" s="13" t="s">
        <v>74</v>
      </c>
      <c r="AY212" s="227" t="s">
        <v>105</v>
      </c>
    </row>
    <row r="213" s="2" customFormat="1" ht="16.5" customHeight="1">
      <c r="A213" s="38"/>
      <c r="B213" s="39"/>
      <c r="C213" s="197" t="s">
        <v>326</v>
      </c>
      <c r="D213" s="197" t="s">
        <v>107</v>
      </c>
      <c r="E213" s="198" t="s">
        <v>327</v>
      </c>
      <c r="F213" s="199" t="s">
        <v>328</v>
      </c>
      <c r="G213" s="200" t="s">
        <v>308</v>
      </c>
      <c r="H213" s="201">
        <v>1</v>
      </c>
      <c r="I213" s="202"/>
      <c r="J213" s="203">
        <f>ROUND(I213*H213,2)</f>
        <v>0</v>
      </c>
      <c r="K213" s="199" t="s">
        <v>123</v>
      </c>
      <c r="L213" s="44"/>
      <c r="M213" s="204" t="s">
        <v>19</v>
      </c>
      <c r="N213" s="205" t="s">
        <v>40</v>
      </c>
      <c r="O213" s="84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309</v>
      </c>
      <c r="AT213" s="208" t="s">
        <v>107</v>
      </c>
      <c r="AU213" s="208" t="s">
        <v>76</v>
      </c>
      <c r="AY213" s="17" t="s">
        <v>105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7" t="s">
        <v>74</v>
      </c>
      <c r="BK213" s="209">
        <f>ROUND(I213*H213,2)</f>
        <v>0</v>
      </c>
      <c r="BL213" s="17" t="s">
        <v>309</v>
      </c>
      <c r="BM213" s="208" t="s">
        <v>329</v>
      </c>
    </row>
    <row r="214" s="2" customFormat="1">
      <c r="A214" s="38"/>
      <c r="B214" s="39"/>
      <c r="C214" s="40"/>
      <c r="D214" s="210" t="s">
        <v>114</v>
      </c>
      <c r="E214" s="40"/>
      <c r="F214" s="211" t="s">
        <v>328</v>
      </c>
      <c r="G214" s="40"/>
      <c r="H214" s="40"/>
      <c r="I214" s="212"/>
      <c r="J214" s="40"/>
      <c r="K214" s="40"/>
      <c r="L214" s="44"/>
      <c r="M214" s="213"/>
      <c r="N214" s="214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114</v>
      </c>
      <c r="AU214" s="17" t="s">
        <v>76</v>
      </c>
    </row>
    <row r="215" s="2" customFormat="1">
      <c r="A215" s="38"/>
      <c r="B215" s="39"/>
      <c r="C215" s="40"/>
      <c r="D215" s="215" t="s">
        <v>116</v>
      </c>
      <c r="E215" s="40"/>
      <c r="F215" s="216" t="s">
        <v>330</v>
      </c>
      <c r="G215" s="40"/>
      <c r="H215" s="40"/>
      <c r="I215" s="212"/>
      <c r="J215" s="40"/>
      <c r="K215" s="40"/>
      <c r="L215" s="44"/>
      <c r="M215" s="213"/>
      <c r="N215" s="214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116</v>
      </c>
      <c r="AU215" s="17" t="s">
        <v>76</v>
      </c>
    </row>
    <row r="216" s="2" customFormat="1">
      <c r="A216" s="38"/>
      <c r="B216" s="39"/>
      <c r="C216" s="40"/>
      <c r="D216" s="210" t="s">
        <v>258</v>
      </c>
      <c r="E216" s="40"/>
      <c r="F216" s="238" t="s">
        <v>331</v>
      </c>
      <c r="G216" s="40"/>
      <c r="H216" s="40"/>
      <c r="I216" s="212"/>
      <c r="J216" s="40"/>
      <c r="K216" s="40"/>
      <c r="L216" s="44"/>
      <c r="M216" s="213"/>
      <c r="N216" s="214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258</v>
      </c>
      <c r="AU216" s="17" t="s">
        <v>76</v>
      </c>
    </row>
    <row r="217" s="13" customFormat="1">
      <c r="A217" s="13"/>
      <c r="B217" s="217"/>
      <c r="C217" s="218"/>
      <c r="D217" s="210" t="s">
        <v>118</v>
      </c>
      <c r="E217" s="219" t="s">
        <v>19</v>
      </c>
      <c r="F217" s="220" t="s">
        <v>332</v>
      </c>
      <c r="G217" s="218"/>
      <c r="H217" s="221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7" t="s">
        <v>118</v>
      </c>
      <c r="AU217" s="227" t="s">
        <v>76</v>
      </c>
      <c r="AV217" s="13" t="s">
        <v>76</v>
      </c>
      <c r="AW217" s="13" t="s">
        <v>31</v>
      </c>
      <c r="AX217" s="13" t="s">
        <v>74</v>
      </c>
      <c r="AY217" s="227" t="s">
        <v>105</v>
      </c>
    </row>
    <row r="218" s="2" customFormat="1" ht="16.5" customHeight="1">
      <c r="A218" s="38"/>
      <c r="B218" s="39"/>
      <c r="C218" s="197" t="s">
        <v>333</v>
      </c>
      <c r="D218" s="197" t="s">
        <v>107</v>
      </c>
      <c r="E218" s="198" t="s">
        <v>334</v>
      </c>
      <c r="F218" s="199" t="s">
        <v>335</v>
      </c>
      <c r="G218" s="200" t="s">
        <v>308</v>
      </c>
      <c r="H218" s="201">
        <v>1</v>
      </c>
      <c r="I218" s="202"/>
      <c r="J218" s="203">
        <f>ROUND(I218*H218,2)</f>
        <v>0</v>
      </c>
      <c r="K218" s="199" t="s">
        <v>123</v>
      </c>
      <c r="L218" s="44"/>
      <c r="M218" s="204" t="s">
        <v>19</v>
      </c>
      <c r="N218" s="205" t="s">
        <v>40</v>
      </c>
      <c r="O218" s="84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8" t="s">
        <v>309</v>
      </c>
      <c r="AT218" s="208" t="s">
        <v>107</v>
      </c>
      <c r="AU218" s="208" t="s">
        <v>76</v>
      </c>
      <c r="AY218" s="17" t="s">
        <v>105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7" t="s">
        <v>74</v>
      </c>
      <c r="BK218" s="209">
        <f>ROUND(I218*H218,2)</f>
        <v>0</v>
      </c>
      <c r="BL218" s="17" t="s">
        <v>309</v>
      </c>
      <c r="BM218" s="208" t="s">
        <v>336</v>
      </c>
    </row>
    <row r="219" s="2" customFormat="1">
      <c r="A219" s="38"/>
      <c r="B219" s="39"/>
      <c r="C219" s="40"/>
      <c r="D219" s="210" t="s">
        <v>114</v>
      </c>
      <c r="E219" s="40"/>
      <c r="F219" s="211" t="s">
        <v>335</v>
      </c>
      <c r="G219" s="40"/>
      <c r="H219" s="40"/>
      <c r="I219" s="212"/>
      <c r="J219" s="40"/>
      <c r="K219" s="40"/>
      <c r="L219" s="44"/>
      <c r="M219" s="213"/>
      <c r="N219" s="214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114</v>
      </c>
      <c r="AU219" s="17" t="s">
        <v>76</v>
      </c>
    </row>
    <row r="220" s="2" customFormat="1">
      <c r="A220" s="38"/>
      <c r="B220" s="39"/>
      <c r="C220" s="40"/>
      <c r="D220" s="215" t="s">
        <v>116</v>
      </c>
      <c r="E220" s="40"/>
      <c r="F220" s="216" t="s">
        <v>337</v>
      </c>
      <c r="G220" s="40"/>
      <c r="H220" s="40"/>
      <c r="I220" s="212"/>
      <c r="J220" s="40"/>
      <c r="K220" s="40"/>
      <c r="L220" s="44"/>
      <c r="M220" s="213"/>
      <c r="N220" s="214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116</v>
      </c>
      <c r="AU220" s="17" t="s">
        <v>76</v>
      </c>
    </row>
    <row r="221" s="2" customFormat="1">
      <c r="A221" s="38"/>
      <c r="B221" s="39"/>
      <c r="C221" s="40"/>
      <c r="D221" s="210" t="s">
        <v>258</v>
      </c>
      <c r="E221" s="40"/>
      <c r="F221" s="238" t="s">
        <v>338</v>
      </c>
      <c r="G221" s="40"/>
      <c r="H221" s="40"/>
      <c r="I221" s="212"/>
      <c r="J221" s="40"/>
      <c r="K221" s="40"/>
      <c r="L221" s="44"/>
      <c r="M221" s="213"/>
      <c r="N221" s="21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258</v>
      </c>
      <c r="AU221" s="17" t="s">
        <v>76</v>
      </c>
    </row>
    <row r="222" s="13" customFormat="1">
      <c r="A222" s="13"/>
      <c r="B222" s="217"/>
      <c r="C222" s="218"/>
      <c r="D222" s="210" t="s">
        <v>118</v>
      </c>
      <c r="E222" s="219" t="s">
        <v>19</v>
      </c>
      <c r="F222" s="220" t="s">
        <v>74</v>
      </c>
      <c r="G222" s="218"/>
      <c r="H222" s="221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7" t="s">
        <v>118</v>
      </c>
      <c r="AU222" s="227" t="s">
        <v>76</v>
      </c>
      <c r="AV222" s="13" t="s">
        <v>76</v>
      </c>
      <c r="AW222" s="13" t="s">
        <v>31</v>
      </c>
      <c r="AX222" s="13" t="s">
        <v>74</v>
      </c>
      <c r="AY222" s="227" t="s">
        <v>105</v>
      </c>
    </row>
    <row r="223" s="12" customFormat="1" ht="22.8" customHeight="1">
      <c r="A223" s="12"/>
      <c r="B223" s="181"/>
      <c r="C223" s="182"/>
      <c r="D223" s="183" t="s">
        <v>68</v>
      </c>
      <c r="E223" s="195" t="s">
        <v>339</v>
      </c>
      <c r="F223" s="195" t="s">
        <v>340</v>
      </c>
      <c r="G223" s="182"/>
      <c r="H223" s="182"/>
      <c r="I223" s="185"/>
      <c r="J223" s="196">
        <f>BK223</f>
        <v>0</v>
      </c>
      <c r="K223" s="182"/>
      <c r="L223" s="187"/>
      <c r="M223" s="188"/>
      <c r="N223" s="189"/>
      <c r="O223" s="189"/>
      <c r="P223" s="190">
        <f>SUM(P224:P233)</f>
        <v>0</v>
      </c>
      <c r="Q223" s="189"/>
      <c r="R223" s="190">
        <f>SUM(R224:R233)</f>
        <v>0</v>
      </c>
      <c r="S223" s="189"/>
      <c r="T223" s="191">
        <f>SUM(T224:T233)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2" t="s">
        <v>137</v>
      </c>
      <c r="AT223" s="193" t="s">
        <v>68</v>
      </c>
      <c r="AU223" s="193" t="s">
        <v>74</v>
      </c>
      <c r="AY223" s="192" t="s">
        <v>105</v>
      </c>
      <c r="BK223" s="194">
        <f>SUM(BK224:BK233)</f>
        <v>0</v>
      </c>
    </row>
    <row r="224" s="2" customFormat="1" ht="16.5" customHeight="1">
      <c r="A224" s="38"/>
      <c r="B224" s="39"/>
      <c r="C224" s="197" t="s">
        <v>341</v>
      </c>
      <c r="D224" s="197" t="s">
        <v>107</v>
      </c>
      <c r="E224" s="198" t="s">
        <v>342</v>
      </c>
      <c r="F224" s="199" t="s">
        <v>340</v>
      </c>
      <c r="G224" s="200" t="s">
        <v>308</v>
      </c>
      <c r="H224" s="201">
        <v>1</v>
      </c>
      <c r="I224" s="202"/>
      <c r="J224" s="203">
        <f>ROUND(I224*H224,2)</f>
        <v>0</v>
      </c>
      <c r="K224" s="199" t="s">
        <v>111</v>
      </c>
      <c r="L224" s="44"/>
      <c r="M224" s="204" t="s">
        <v>19</v>
      </c>
      <c r="N224" s="205" t="s">
        <v>40</v>
      </c>
      <c r="O224" s="84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309</v>
      </c>
      <c r="AT224" s="208" t="s">
        <v>107</v>
      </c>
      <c r="AU224" s="208" t="s">
        <v>76</v>
      </c>
      <c r="AY224" s="17" t="s">
        <v>105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7" t="s">
        <v>74</v>
      </c>
      <c r="BK224" s="209">
        <f>ROUND(I224*H224,2)</f>
        <v>0</v>
      </c>
      <c r="BL224" s="17" t="s">
        <v>309</v>
      </c>
      <c r="BM224" s="208" t="s">
        <v>343</v>
      </c>
    </row>
    <row r="225" s="2" customFormat="1">
      <c r="A225" s="38"/>
      <c r="B225" s="39"/>
      <c r="C225" s="40"/>
      <c r="D225" s="210" t="s">
        <v>114</v>
      </c>
      <c r="E225" s="40"/>
      <c r="F225" s="211" t="s">
        <v>340</v>
      </c>
      <c r="G225" s="40"/>
      <c r="H225" s="40"/>
      <c r="I225" s="212"/>
      <c r="J225" s="40"/>
      <c r="K225" s="40"/>
      <c r="L225" s="44"/>
      <c r="M225" s="213"/>
      <c r="N225" s="21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114</v>
      </c>
      <c r="AU225" s="17" t="s">
        <v>76</v>
      </c>
    </row>
    <row r="226" s="2" customFormat="1">
      <c r="A226" s="38"/>
      <c r="B226" s="39"/>
      <c r="C226" s="40"/>
      <c r="D226" s="215" t="s">
        <v>116</v>
      </c>
      <c r="E226" s="40"/>
      <c r="F226" s="216" t="s">
        <v>344</v>
      </c>
      <c r="G226" s="40"/>
      <c r="H226" s="40"/>
      <c r="I226" s="212"/>
      <c r="J226" s="40"/>
      <c r="K226" s="40"/>
      <c r="L226" s="44"/>
      <c r="M226" s="213"/>
      <c r="N226" s="214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116</v>
      </c>
      <c r="AU226" s="17" t="s">
        <v>76</v>
      </c>
    </row>
    <row r="227" s="2" customFormat="1" ht="16.5" customHeight="1">
      <c r="A227" s="38"/>
      <c r="B227" s="39"/>
      <c r="C227" s="197" t="s">
        <v>345</v>
      </c>
      <c r="D227" s="197" t="s">
        <v>107</v>
      </c>
      <c r="E227" s="198" t="s">
        <v>346</v>
      </c>
      <c r="F227" s="199" t="s">
        <v>347</v>
      </c>
      <c r="G227" s="200" t="s">
        <v>308</v>
      </c>
      <c r="H227" s="201">
        <v>1</v>
      </c>
      <c r="I227" s="202"/>
      <c r="J227" s="203">
        <f>ROUND(I227*H227,2)</f>
        <v>0</v>
      </c>
      <c r="K227" s="199" t="s">
        <v>111</v>
      </c>
      <c r="L227" s="44"/>
      <c r="M227" s="204" t="s">
        <v>19</v>
      </c>
      <c r="N227" s="205" t="s">
        <v>40</v>
      </c>
      <c r="O227" s="84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309</v>
      </c>
      <c r="AT227" s="208" t="s">
        <v>107</v>
      </c>
      <c r="AU227" s="208" t="s">
        <v>76</v>
      </c>
      <c r="AY227" s="17" t="s">
        <v>105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74</v>
      </c>
      <c r="BK227" s="209">
        <f>ROUND(I227*H227,2)</f>
        <v>0</v>
      </c>
      <c r="BL227" s="17" t="s">
        <v>309</v>
      </c>
      <c r="BM227" s="208" t="s">
        <v>348</v>
      </c>
    </row>
    <row r="228" s="2" customFormat="1">
      <c r="A228" s="38"/>
      <c r="B228" s="39"/>
      <c r="C228" s="40"/>
      <c r="D228" s="210" t="s">
        <v>114</v>
      </c>
      <c r="E228" s="40"/>
      <c r="F228" s="211" t="s">
        <v>347</v>
      </c>
      <c r="G228" s="40"/>
      <c r="H228" s="40"/>
      <c r="I228" s="212"/>
      <c r="J228" s="40"/>
      <c r="K228" s="40"/>
      <c r="L228" s="44"/>
      <c r="M228" s="213"/>
      <c r="N228" s="214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114</v>
      </c>
      <c r="AU228" s="17" t="s">
        <v>76</v>
      </c>
    </row>
    <row r="229" s="2" customFormat="1">
      <c r="A229" s="38"/>
      <c r="B229" s="39"/>
      <c r="C229" s="40"/>
      <c r="D229" s="215" t="s">
        <v>116</v>
      </c>
      <c r="E229" s="40"/>
      <c r="F229" s="216" t="s">
        <v>349</v>
      </c>
      <c r="G229" s="40"/>
      <c r="H229" s="40"/>
      <c r="I229" s="212"/>
      <c r="J229" s="40"/>
      <c r="K229" s="40"/>
      <c r="L229" s="44"/>
      <c r="M229" s="213"/>
      <c r="N229" s="21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116</v>
      </c>
      <c r="AU229" s="17" t="s">
        <v>76</v>
      </c>
    </row>
    <row r="230" s="2" customFormat="1" ht="16.5" customHeight="1">
      <c r="A230" s="38"/>
      <c r="B230" s="39"/>
      <c r="C230" s="197" t="s">
        <v>350</v>
      </c>
      <c r="D230" s="197" t="s">
        <v>107</v>
      </c>
      <c r="E230" s="198" t="s">
        <v>351</v>
      </c>
      <c r="F230" s="199" t="s">
        <v>352</v>
      </c>
      <c r="G230" s="200" t="s">
        <v>308</v>
      </c>
      <c r="H230" s="201">
        <v>1</v>
      </c>
      <c r="I230" s="202"/>
      <c r="J230" s="203">
        <f>ROUND(I230*H230,2)</f>
        <v>0</v>
      </c>
      <c r="K230" s="199" t="s">
        <v>19</v>
      </c>
      <c r="L230" s="44"/>
      <c r="M230" s="204" t="s">
        <v>19</v>
      </c>
      <c r="N230" s="205" t="s">
        <v>40</v>
      </c>
      <c r="O230" s="84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309</v>
      </c>
      <c r="AT230" s="208" t="s">
        <v>107</v>
      </c>
      <c r="AU230" s="208" t="s">
        <v>76</v>
      </c>
      <c r="AY230" s="17" t="s">
        <v>105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7" t="s">
        <v>74</v>
      </c>
      <c r="BK230" s="209">
        <f>ROUND(I230*H230,2)</f>
        <v>0</v>
      </c>
      <c r="BL230" s="17" t="s">
        <v>309</v>
      </c>
      <c r="BM230" s="208" t="s">
        <v>353</v>
      </c>
    </row>
    <row r="231" s="2" customFormat="1">
      <c r="A231" s="38"/>
      <c r="B231" s="39"/>
      <c r="C231" s="40"/>
      <c r="D231" s="210" t="s">
        <v>114</v>
      </c>
      <c r="E231" s="40"/>
      <c r="F231" s="211" t="s">
        <v>354</v>
      </c>
      <c r="G231" s="40"/>
      <c r="H231" s="40"/>
      <c r="I231" s="212"/>
      <c r="J231" s="40"/>
      <c r="K231" s="40"/>
      <c r="L231" s="44"/>
      <c r="M231" s="213"/>
      <c r="N231" s="21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114</v>
      </c>
      <c r="AU231" s="17" t="s">
        <v>76</v>
      </c>
    </row>
    <row r="232" s="2" customFormat="1">
      <c r="A232" s="38"/>
      <c r="B232" s="39"/>
      <c r="C232" s="40"/>
      <c r="D232" s="210" t="s">
        <v>258</v>
      </c>
      <c r="E232" s="40"/>
      <c r="F232" s="238" t="s">
        <v>355</v>
      </c>
      <c r="G232" s="40"/>
      <c r="H232" s="40"/>
      <c r="I232" s="212"/>
      <c r="J232" s="40"/>
      <c r="K232" s="40"/>
      <c r="L232" s="44"/>
      <c r="M232" s="213"/>
      <c r="N232" s="214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258</v>
      </c>
      <c r="AU232" s="17" t="s">
        <v>76</v>
      </c>
    </row>
    <row r="233" s="13" customFormat="1">
      <c r="A233" s="13"/>
      <c r="B233" s="217"/>
      <c r="C233" s="218"/>
      <c r="D233" s="210" t="s">
        <v>118</v>
      </c>
      <c r="E233" s="219" t="s">
        <v>19</v>
      </c>
      <c r="F233" s="220" t="s">
        <v>356</v>
      </c>
      <c r="G233" s="218"/>
      <c r="H233" s="221">
        <v>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7" t="s">
        <v>118</v>
      </c>
      <c r="AU233" s="227" t="s">
        <v>76</v>
      </c>
      <c r="AV233" s="13" t="s">
        <v>76</v>
      </c>
      <c r="AW233" s="13" t="s">
        <v>31</v>
      </c>
      <c r="AX233" s="13" t="s">
        <v>74</v>
      </c>
      <c r="AY233" s="227" t="s">
        <v>105</v>
      </c>
    </row>
    <row r="234" s="12" customFormat="1" ht="22.8" customHeight="1">
      <c r="A234" s="12"/>
      <c r="B234" s="181"/>
      <c r="C234" s="182"/>
      <c r="D234" s="183" t="s">
        <v>68</v>
      </c>
      <c r="E234" s="195" t="s">
        <v>357</v>
      </c>
      <c r="F234" s="195" t="s">
        <v>358</v>
      </c>
      <c r="G234" s="182"/>
      <c r="H234" s="182"/>
      <c r="I234" s="185"/>
      <c r="J234" s="196">
        <f>BK234</f>
        <v>0</v>
      </c>
      <c r="K234" s="182"/>
      <c r="L234" s="187"/>
      <c r="M234" s="188"/>
      <c r="N234" s="189"/>
      <c r="O234" s="189"/>
      <c r="P234" s="190">
        <f>SUM(P235:P253)</f>
        <v>0</v>
      </c>
      <c r="Q234" s="189"/>
      <c r="R234" s="190">
        <f>SUM(R235:R253)</f>
        <v>0</v>
      </c>
      <c r="S234" s="189"/>
      <c r="T234" s="191">
        <f>SUM(T235:T253)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2" t="s">
        <v>137</v>
      </c>
      <c r="AT234" s="193" t="s">
        <v>68</v>
      </c>
      <c r="AU234" s="193" t="s">
        <v>74</v>
      </c>
      <c r="AY234" s="192" t="s">
        <v>105</v>
      </c>
      <c r="BK234" s="194">
        <f>SUM(BK235:BK253)</f>
        <v>0</v>
      </c>
    </row>
    <row r="235" s="2" customFormat="1" ht="16.5" customHeight="1">
      <c r="A235" s="38"/>
      <c r="B235" s="39"/>
      <c r="C235" s="197" t="s">
        <v>359</v>
      </c>
      <c r="D235" s="197" t="s">
        <v>107</v>
      </c>
      <c r="E235" s="198" t="s">
        <v>360</v>
      </c>
      <c r="F235" s="199" t="s">
        <v>361</v>
      </c>
      <c r="G235" s="200" t="s">
        <v>308</v>
      </c>
      <c r="H235" s="201">
        <v>1</v>
      </c>
      <c r="I235" s="202"/>
      <c r="J235" s="203">
        <f>ROUND(I235*H235,2)</f>
        <v>0</v>
      </c>
      <c r="K235" s="199" t="s">
        <v>123</v>
      </c>
      <c r="L235" s="44"/>
      <c r="M235" s="204" t="s">
        <v>19</v>
      </c>
      <c r="N235" s="205" t="s">
        <v>40</v>
      </c>
      <c r="O235" s="84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309</v>
      </c>
      <c r="AT235" s="208" t="s">
        <v>107</v>
      </c>
      <c r="AU235" s="208" t="s">
        <v>76</v>
      </c>
      <c r="AY235" s="17" t="s">
        <v>105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7" t="s">
        <v>74</v>
      </c>
      <c r="BK235" s="209">
        <f>ROUND(I235*H235,2)</f>
        <v>0</v>
      </c>
      <c r="BL235" s="17" t="s">
        <v>309</v>
      </c>
      <c r="BM235" s="208" t="s">
        <v>362</v>
      </c>
    </row>
    <row r="236" s="2" customFormat="1">
      <c r="A236" s="38"/>
      <c r="B236" s="39"/>
      <c r="C236" s="40"/>
      <c r="D236" s="210" t="s">
        <v>114</v>
      </c>
      <c r="E236" s="40"/>
      <c r="F236" s="211" t="s">
        <v>361</v>
      </c>
      <c r="G236" s="40"/>
      <c r="H236" s="40"/>
      <c r="I236" s="212"/>
      <c r="J236" s="40"/>
      <c r="K236" s="40"/>
      <c r="L236" s="44"/>
      <c r="M236" s="213"/>
      <c r="N236" s="214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114</v>
      </c>
      <c r="AU236" s="17" t="s">
        <v>76</v>
      </c>
    </row>
    <row r="237" s="2" customFormat="1">
      <c r="A237" s="38"/>
      <c r="B237" s="39"/>
      <c r="C237" s="40"/>
      <c r="D237" s="215" t="s">
        <v>116</v>
      </c>
      <c r="E237" s="40"/>
      <c r="F237" s="216" t="s">
        <v>363</v>
      </c>
      <c r="G237" s="40"/>
      <c r="H237" s="40"/>
      <c r="I237" s="212"/>
      <c r="J237" s="40"/>
      <c r="K237" s="40"/>
      <c r="L237" s="44"/>
      <c r="M237" s="213"/>
      <c r="N237" s="214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116</v>
      </c>
      <c r="AU237" s="17" t="s">
        <v>76</v>
      </c>
    </row>
    <row r="238" s="2" customFormat="1" ht="21.75" customHeight="1">
      <c r="A238" s="38"/>
      <c r="B238" s="39"/>
      <c r="C238" s="197" t="s">
        <v>364</v>
      </c>
      <c r="D238" s="197" t="s">
        <v>107</v>
      </c>
      <c r="E238" s="198" t="s">
        <v>365</v>
      </c>
      <c r="F238" s="199" t="s">
        <v>366</v>
      </c>
      <c r="G238" s="200" t="s">
        <v>308</v>
      </c>
      <c r="H238" s="201">
        <v>1</v>
      </c>
      <c r="I238" s="202"/>
      <c r="J238" s="203">
        <f>ROUND(I238*H238,2)</f>
        <v>0</v>
      </c>
      <c r="K238" s="199" t="s">
        <v>123</v>
      </c>
      <c r="L238" s="44"/>
      <c r="M238" s="204" t="s">
        <v>19</v>
      </c>
      <c r="N238" s="205" t="s">
        <v>40</v>
      </c>
      <c r="O238" s="84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309</v>
      </c>
      <c r="AT238" s="208" t="s">
        <v>107</v>
      </c>
      <c r="AU238" s="208" t="s">
        <v>76</v>
      </c>
      <c r="AY238" s="17" t="s">
        <v>105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7" t="s">
        <v>74</v>
      </c>
      <c r="BK238" s="209">
        <f>ROUND(I238*H238,2)</f>
        <v>0</v>
      </c>
      <c r="BL238" s="17" t="s">
        <v>309</v>
      </c>
      <c r="BM238" s="208" t="s">
        <v>367</v>
      </c>
    </row>
    <row r="239" s="2" customFormat="1">
      <c r="A239" s="38"/>
      <c r="B239" s="39"/>
      <c r="C239" s="40"/>
      <c r="D239" s="210" t="s">
        <v>114</v>
      </c>
      <c r="E239" s="40"/>
      <c r="F239" s="211" t="s">
        <v>366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114</v>
      </c>
      <c r="AU239" s="17" t="s">
        <v>76</v>
      </c>
    </row>
    <row r="240" s="2" customFormat="1">
      <c r="A240" s="38"/>
      <c r="B240" s="39"/>
      <c r="C240" s="40"/>
      <c r="D240" s="215" t="s">
        <v>116</v>
      </c>
      <c r="E240" s="40"/>
      <c r="F240" s="216" t="s">
        <v>368</v>
      </c>
      <c r="G240" s="40"/>
      <c r="H240" s="40"/>
      <c r="I240" s="212"/>
      <c r="J240" s="40"/>
      <c r="K240" s="40"/>
      <c r="L240" s="44"/>
      <c r="M240" s="213"/>
      <c r="N240" s="214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116</v>
      </c>
      <c r="AU240" s="17" t="s">
        <v>76</v>
      </c>
    </row>
    <row r="241" s="13" customFormat="1">
      <c r="A241" s="13"/>
      <c r="B241" s="217"/>
      <c r="C241" s="218"/>
      <c r="D241" s="210" t="s">
        <v>118</v>
      </c>
      <c r="E241" s="219" t="s">
        <v>19</v>
      </c>
      <c r="F241" s="220" t="s">
        <v>369</v>
      </c>
      <c r="G241" s="218"/>
      <c r="H241" s="221">
        <v>1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7" t="s">
        <v>118</v>
      </c>
      <c r="AU241" s="227" t="s">
        <v>76</v>
      </c>
      <c r="AV241" s="13" t="s">
        <v>76</v>
      </c>
      <c r="AW241" s="13" t="s">
        <v>31</v>
      </c>
      <c r="AX241" s="13" t="s">
        <v>74</v>
      </c>
      <c r="AY241" s="227" t="s">
        <v>105</v>
      </c>
    </row>
    <row r="242" s="2" customFormat="1" ht="16.5" customHeight="1">
      <c r="A242" s="38"/>
      <c r="B242" s="39"/>
      <c r="C242" s="197" t="s">
        <v>370</v>
      </c>
      <c r="D242" s="197" t="s">
        <v>107</v>
      </c>
      <c r="E242" s="198" t="s">
        <v>371</v>
      </c>
      <c r="F242" s="199" t="s">
        <v>372</v>
      </c>
      <c r="G242" s="200" t="s">
        <v>308</v>
      </c>
      <c r="H242" s="201">
        <v>10</v>
      </c>
      <c r="I242" s="202"/>
      <c r="J242" s="203">
        <f>ROUND(I242*H242,2)</f>
        <v>0</v>
      </c>
      <c r="K242" s="199" t="s">
        <v>123</v>
      </c>
      <c r="L242" s="44"/>
      <c r="M242" s="204" t="s">
        <v>19</v>
      </c>
      <c r="N242" s="205" t="s">
        <v>40</v>
      </c>
      <c r="O242" s="84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309</v>
      </c>
      <c r="AT242" s="208" t="s">
        <v>107</v>
      </c>
      <c r="AU242" s="208" t="s">
        <v>76</v>
      </c>
      <c r="AY242" s="17" t="s">
        <v>105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7" t="s">
        <v>74</v>
      </c>
      <c r="BK242" s="209">
        <f>ROUND(I242*H242,2)</f>
        <v>0</v>
      </c>
      <c r="BL242" s="17" t="s">
        <v>309</v>
      </c>
      <c r="BM242" s="208" t="s">
        <v>373</v>
      </c>
    </row>
    <row r="243" s="2" customFormat="1">
      <c r="A243" s="38"/>
      <c r="B243" s="39"/>
      <c r="C243" s="40"/>
      <c r="D243" s="210" t="s">
        <v>114</v>
      </c>
      <c r="E243" s="40"/>
      <c r="F243" s="211" t="s">
        <v>374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114</v>
      </c>
      <c r="AU243" s="17" t="s">
        <v>76</v>
      </c>
    </row>
    <row r="244" s="2" customFormat="1">
      <c r="A244" s="38"/>
      <c r="B244" s="39"/>
      <c r="C244" s="40"/>
      <c r="D244" s="215" t="s">
        <v>116</v>
      </c>
      <c r="E244" s="40"/>
      <c r="F244" s="216" t="s">
        <v>375</v>
      </c>
      <c r="G244" s="40"/>
      <c r="H244" s="40"/>
      <c r="I244" s="212"/>
      <c r="J244" s="40"/>
      <c r="K244" s="40"/>
      <c r="L244" s="44"/>
      <c r="M244" s="213"/>
      <c r="N244" s="214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116</v>
      </c>
      <c r="AU244" s="17" t="s">
        <v>76</v>
      </c>
    </row>
    <row r="245" s="2" customFormat="1">
      <c r="A245" s="38"/>
      <c r="B245" s="39"/>
      <c r="C245" s="40"/>
      <c r="D245" s="210" t="s">
        <v>258</v>
      </c>
      <c r="E245" s="40"/>
      <c r="F245" s="238" t="s">
        <v>376</v>
      </c>
      <c r="G245" s="40"/>
      <c r="H245" s="40"/>
      <c r="I245" s="212"/>
      <c r="J245" s="40"/>
      <c r="K245" s="40"/>
      <c r="L245" s="44"/>
      <c r="M245" s="213"/>
      <c r="N245" s="214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258</v>
      </c>
      <c r="AU245" s="17" t="s">
        <v>76</v>
      </c>
    </row>
    <row r="246" s="13" customFormat="1">
      <c r="A246" s="13"/>
      <c r="B246" s="217"/>
      <c r="C246" s="218"/>
      <c r="D246" s="210" t="s">
        <v>118</v>
      </c>
      <c r="E246" s="219" t="s">
        <v>19</v>
      </c>
      <c r="F246" s="220" t="s">
        <v>377</v>
      </c>
      <c r="G246" s="218"/>
      <c r="H246" s="221">
        <v>10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7" t="s">
        <v>118</v>
      </c>
      <c r="AU246" s="227" t="s">
        <v>76</v>
      </c>
      <c r="AV246" s="13" t="s">
        <v>76</v>
      </c>
      <c r="AW246" s="13" t="s">
        <v>31</v>
      </c>
      <c r="AX246" s="13" t="s">
        <v>74</v>
      </c>
      <c r="AY246" s="227" t="s">
        <v>105</v>
      </c>
    </row>
    <row r="247" s="2" customFormat="1" ht="16.5" customHeight="1">
      <c r="A247" s="38"/>
      <c r="B247" s="39"/>
      <c r="C247" s="197" t="s">
        <v>378</v>
      </c>
      <c r="D247" s="197" t="s">
        <v>107</v>
      </c>
      <c r="E247" s="198" t="s">
        <v>379</v>
      </c>
      <c r="F247" s="199" t="s">
        <v>380</v>
      </c>
      <c r="G247" s="200" t="s">
        <v>308</v>
      </c>
      <c r="H247" s="201">
        <v>1</v>
      </c>
      <c r="I247" s="202"/>
      <c r="J247" s="203">
        <f>ROUND(I247*H247,2)</f>
        <v>0</v>
      </c>
      <c r="K247" s="199" t="s">
        <v>123</v>
      </c>
      <c r="L247" s="44"/>
      <c r="M247" s="204" t="s">
        <v>19</v>
      </c>
      <c r="N247" s="205" t="s">
        <v>40</v>
      </c>
      <c r="O247" s="84"/>
      <c r="P247" s="206">
        <f>O247*H247</f>
        <v>0</v>
      </c>
      <c r="Q247" s="206">
        <v>0</v>
      </c>
      <c r="R247" s="206">
        <f>Q247*H247</f>
        <v>0</v>
      </c>
      <c r="S247" s="206">
        <v>0</v>
      </c>
      <c r="T247" s="20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8" t="s">
        <v>309</v>
      </c>
      <c r="AT247" s="208" t="s">
        <v>107</v>
      </c>
      <c r="AU247" s="208" t="s">
        <v>76</v>
      </c>
      <c r="AY247" s="17" t="s">
        <v>105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7" t="s">
        <v>74</v>
      </c>
      <c r="BK247" s="209">
        <f>ROUND(I247*H247,2)</f>
        <v>0</v>
      </c>
      <c r="BL247" s="17" t="s">
        <v>309</v>
      </c>
      <c r="BM247" s="208" t="s">
        <v>381</v>
      </c>
    </row>
    <row r="248" s="2" customFormat="1">
      <c r="A248" s="38"/>
      <c r="B248" s="39"/>
      <c r="C248" s="40"/>
      <c r="D248" s="210" t="s">
        <v>114</v>
      </c>
      <c r="E248" s="40"/>
      <c r="F248" s="211" t="s">
        <v>382</v>
      </c>
      <c r="G248" s="40"/>
      <c r="H248" s="40"/>
      <c r="I248" s="212"/>
      <c r="J248" s="40"/>
      <c r="K248" s="40"/>
      <c r="L248" s="44"/>
      <c r="M248" s="213"/>
      <c r="N248" s="214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114</v>
      </c>
      <c r="AU248" s="17" t="s">
        <v>76</v>
      </c>
    </row>
    <row r="249" s="2" customFormat="1">
      <c r="A249" s="38"/>
      <c r="B249" s="39"/>
      <c r="C249" s="40"/>
      <c r="D249" s="215" t="s">
        <v>116</v>
      </c>
      <c r="E249" s="40"/>
      <c r="F249" s="216" t="s">
        <v>383</v>
      </c>
      <c r="G249" s="40"/>
      <c r="H249" s="40"/>
      <c r="I249" s="212"/>
      <c r="J249" s="40"/>
      <c r="K249" s="40"/>
      <c r="L249" s="44"/>
      <c r="M249" s="213"/>
      <c r="N249" s="214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116</v>
      </c>
      <c r="AU249" s="17" t="s">
        <v>76</v>
      </c>
    </row>
    <row r="250" s="2" customFormat="1">
      <c r="A250" s="38"/>
      <c r="B250" s="39"/>
      <c r="C250" s="40"/>
      <c r="D250" s="210" t="s">
        <v>258</v>
      </c>
      <c r="E250" s="40"/>
      <c r="F250" s="238" t="s">
        <v>384</v>
      </c>
      <c r="G250" s="40"/>
      <c r="H250" s="40"/>
      <c r="I250" s="212"/>
      <c r="J250" s="40"/>
      <c r="K250" s="40"/>
      <c r="L250" s="44"/>
      <c r="M250" s="213"/>
      <c r="N250" s="214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258</v>
      </c>
      <c r="AU250" s="17" t="s">
        <v>76</v>
      </c>
    </row>
    <row r="251" s="13" customFormat="1">
      <c r="A251" s="13"/>
      <c r="B251" s="217"/>
      <c r="C251" s="218"/>
      <c r="D251" s="210" t="s">
        <v>118</v>
      </c>
      <c r="E251" s="219" t="s">
        <v>19</v>
      </c>
      <c r="F251" s="220" t="s">
        <v>385</v>
      </c>
      <c r="G251" s="218"/>
      <c r="H251" s="221">
        <v>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7" t="s">
        <v>118</v>
      </c>
      <c r="AU251" s="227" t="s">
        <v>76</v>
      </c>
      <c r="AV251" s="13" t="s">
        <v>76</v>
      </c>
      <c r="AW251" s="13" t="s">
        <v>31</v>
      </c>
      <c r="AX251" s="13" t="s">
        <v>74</v>
      </c>
      <c r="AY251" s="227" t="s">
        <v>105</v>
      </c>
    </row>
    <row r="252" s="2" customFormat="1" ht="24.15" customHeight="1">
      <c r="A252" s="38"/>
      <c r="B252" s="39"/>
      <c r="C252" s="197" t="s">
        <v>386</v>
      </c>
      <c r="D252" s="197" t="s">
        <v>107</v>
      </c>
      <c r="E252" s="198" t="s">
        <v>387</v>
      </c>
      <c r="F252" s="199" t="s">
        <v>388</v>
      </c>
      <c r="G252" s="200" t="s">
        <v>19</v>
      </c>
      <c r="H252" s="201">
        <v>1</v>
      </c>
      <c r="I252" s="202"/>
      <c r="J252" s="203">
        <f>ROUND(I252*H252,2)</f>
        <v>0</v>
      </c>
      <c r="K252" s="199" t="s">
        <v>19</v>
      </c>
      <c r="L252" s="44"/>
      <c r="M252" s="204" t="s">
        <v>19</v>
      </c>
      <c r="N252" s="205" t="s">
        <v>40</v>
      </c>
      <c r="O252" s="84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309</v>
      </c>
      <c r="AT252" s="208" t="s">
        <v>107</v>
      </c>
      <c r="AU252" s="208" t="s">
        <v>76</v>
      </c>
      <c r="AY252" s="17" t="s">
        <v>105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7" t="s">
        <v>74</v>
      </c>
      <c r="BK252" s="209">
        <f>ROUND(I252*H252,2)</f>
        <v>0</v>
      </c>
      <c r="BL252" s="17" t="s">
        <v>309</v>
      </c>
      <c r="BM252" s="208" t="s">
        <v>389</v>
      </c>
    </row>
    <row r="253" s="2" customFormat="1">
      <c r="A253" s="38"/>
      <c r="B253" s="39"/>
      <c r="C253" s="40"/>
      <c r="D253" s="210" t="s">
        <v>114</v>
      </c>
      <c r="E253" s="40"/>
      <c r="F253" s="211" t="s">
        <v>388</v>
      </c>
      <c r="G253" s="40"/>
      <c r="H253" s="40"/>
      <c r="I253" s="212"/>
      <c r="J253" s="40"/>
      <c r="K253" s="40"/>
      <c r="L253" s="44"/>
      <c r="M253" s="239"/>
      <c r="N253" s="240"/>
      <c r="O253" s="241"/>
      <c r="P253" s="241"/>
      <c r="Q253" s="241"/>
      <c r="R253" s="241"/>
      <c r="S253" s="241"/>
      <c r="T253" s="24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114</v>
      </c>
      <c r="AU253" s="17" t="s">
        <v>76</v>
      </c>
    </row>
    <row r="254" s="2" customFormat="1" ht="6.96" customHeight="1">
      <c r="A254" s="38"/>
      <c r="B254" s="59"/>
      <c r="C254" s="60"/>
      <c r="D254" s="60"/>
      <c r="E254" s="60"/>
      <c r="F254" s="60"/>
      <c r="G254" s="60"/>
      <c r="H254" s="60"/>
      <c r="I254" s="60"/>
      <c r="J254" s="60"/>
      <c r="K254" s="60"/>
      <c r="L254" s="44"/>
      <c r="M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</sheetData>
  <sheetProtection sheet="1" autoFilter="0" formatColumns="0" formatRows="0" objects="1" scenarios="1" spinCount="100000" saltValue="txdLJD7lYyt2dRttJZoUFSXIaGbGEUvGn6vTqkUI2bYck3Gc1RdygDSx5KCumYCm1DNbnj/gVVjbYJQyWPK9kw==" hashValue="4bmMfRCNPE5wpHGX3uyBQCEeKzjzw9O9r5NR1cCYaXn6Q9UfzE1ZzVom3pCAdd/TyQDSS7G1MzO2pfqPDTw83w==" algorithmName="SHA-512" password="CC35"/>
  <autoFilter ref="C80:K253"/>
  <mergeCells count="6">
    <mergeCell ref="E7:H7"/>
    <mergeCell ref="E16:H16"/>
    <mergeCell ref="E25:H25"/>
    <mergeCell ref="E46:H46"/>
    <mergeCell ref="E73:H73"/>
    <mergeCell ref="L2:V2"/>
  </mergeCells>
  <hyperlinks>
    <hyperlink ref="F86" r:id="rId1" display="https://podminky.urs.cz/item/CS_URS_2024_01/111151103"/>
    <hyperlink ref="F90" r:id="rId2" display="https://podminky.urs.cz/item/CS_URS_2023_02/112101102"/>
    <hyperlink ref="F96" r:id="rId3" display="https://podminky.urs.cz/item/CS_URS_2023_02/112101103"/>
    <hyperlink ref="F99" r:id="rId4" display="https://podminky.urs.cz/item/CS_URS_2023_02/112251102"/>
    <hyperlink ref="F103" r:id="rId5" display="https://podminky.urs.cz/item/CS_URS_2023_02/112251103"/>
    <hyperlink ref="F107" r:id="rId6" display="https://podminky.urs.cz/item/CS_URS_2023_02/122151106"/>
    <hyperlink ref="F111" r:id="rId7" display="https://podminky.urs.cz/item/CS_URS_2024_01/162351103"/>
    <hyperlink ref="F115" r:id="rId8" display="https://podminky.urs.cz/item/CS_URS_2023_02/124153102"/>
    <hyperlink ref="F119" r:id="rId9" display="https://podminky.urs.cz/item/CS_URS_2024_01/182151111"/>
    <hyperlink ref="F123" r:id="rId10" display="https://podminky.urs.cz/item/CS_URS_2024_01/171251101"/>
    <hyperlink ref="F127" r:id="rId11" display="https://podminky.urs.cz/item/CS_URS_2024_01/167151111"/>
    <hyperlink ref="F131" r:id="rId12" display="https://podminky.urs.cz/item/CS_URS_2023_02/174251202"/>
    <hyperlink ref="F135" r:id="rId13" display="https://podminky.urs.cz/item/CS_URS_2023_02/174251203"/>
    <hyperlink ref="F139" r:id="rId14" display="https://podminky.urs.cz/item/CS_URS_2023_02/171103202"/>
    <hyperlink ref="F143" r:id="rId15" display="https://podminky.urs.cz/item/CS_URS_2023_02/181351113"/>
    <hyperlink ref="F147" r:id="rId16" display="https://podminky.urs.cz/item/CS_URS_2023_02/181451121"/>
    <hyperlink ref="F153" r:id="rId17" display="https://podminky.urs.cz/item/CS_URS_2023_02/181451122"/>
    <hyperlink ref="F160" r:id="rId18" display="https://podminky.urs.cz/item/CS_URS_2023_02/182251101"/>
    <hyperlink ref="F164" r:id="rId19" display="https://podminky.urs.cz/item/CS_URS_2023_02/182351133"/>
    <hyperlink ref="F202" r:id="rId20" display="https://podminky.urs.cz/item/CS_URS_2023_02/012103000"/>
    <hyperlink ref="F205" r:id="rId21" display="https://podminky.urs.cz/item/CS_URS_2023_02/012203000"/>
    <hyperlink ref="F208" r:id="rId22" display="https://podminky.urs.cz/item/CS_URS_2023_02/012303000"/>
    <hyperlink ref="F211" r:id="rId23" display="https://podminky.urs.cz/item/CS_URS_2023_02/013254000"/>
    <hyperlink ref="F215" r:id="rId24" display="https://podminky.urs.cz/item/CS_URS_2023_02/013274000"/>
    <hyperlink ref="F220" r:id="rId25" display="https://podminky.urs.cz/item/CS_URS_2023_02/013284000"/>
    <hyperlink ref="F226" r:id="rId26" display="https://podminky.urs.cz/item/CS_URS_2024_01/030001000"/>
    <hyperlink ref="F229" r:id="rId27" display="https://podminky.urs.cz/item/CS_URS_2024_01/039002000"/>
    <hyperlink ref="F237" r:id="rId28" display="https://podminky.urs.cz/item/CS_URS_2023_02/042503000"/>
    <hyperlink ref="F240" r:id="rId29" display="https://podminky.urs.cz/item/CS_URS_2023_02/042903000"/>
    <hyperlink ref="F244" r:id="rId30" display="https://podminky.urs.cz/item/CS_URS_2023_02/043154000"/>
    <hyperlink ref="F249" r:id="rId31" display="https://podminky.urs.cz/item/CS_URS_2023_02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4" customFormat="1" ht="45" customHeight="1">
      <c r="B3" s="247"/>
      <c r="C3" s="248" t="s">
        <v>390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391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392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393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394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395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396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397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398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399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400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73</v>
      </c>
      <c r="F18" s="254" t="s">
        <v>401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402</v>
      </c>
      <c r="F19" s="254" t="s">
        <v>403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404</v>
      </c>
      <c r="F20" s="254" t="s">
        <v>405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406</v>
      </c>
      <c r="F21" s="254" t="s">
        <v>407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408</v>
      </c>
      <c r="F22" s="254" t="s">
        <v>409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410</v>
      </c>
      <c r="F23" s="254" t="s">
        <v>411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412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413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414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415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416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417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418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419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420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91</v>
      </c>
      <c r="F36" s="254"/>
      <c r="G36" s="254" t="s">
        <v>421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422</v>
      </c>
      <c r="F37" s="254"/>
      <c r="G37" s="254" t="s">
        <v>423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50</v>
      </c>
      <c r="F38" s="254"/>
      <c r="G38" s="254" t="s">
        <v>424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51</v>
      </c>
      <c r="F39" s="254"/>
      <c r="G39" s="254" t="s">
        <v>425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92</v>
      </c>
      <c r="F40" s="254"/>
      <c r="G40" s="254" t="s">
        <v>426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93</v>
      </c>
      <c r="F41" s="254"/>
      <c r="G41" s="254" t="s">
        <v>427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428</v>
      </c>
      <c r="F42" s="254"/>
      <c r="G42" s="254" t="s">
        <v>429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430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431</v>
      </c>
      <c r="F44" s="254"/>
      <c r="G44" s="254" t="s">
        <v>432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95</v>
      </c>
      <c r="F45" s="254"/>
      <c r="G45" s="254" t="s">
        <v>433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434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435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436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437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438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439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440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441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442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443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444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445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446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447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448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449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450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451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452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453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454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455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456</v>
      </c>
      <c r="D76" s="272"/>
      <c r="E76" s="272"/>
      <c r="F76" s="272" t="s">
        <v>457</v>
      </c>
      <c r="G76" s="273"/>
      <c r="H76" s="272" t="s">
        <v>51</v>
      </c>
      <c r="I76" s="272" t="s">
        <v>54</v>
      </c>
      <c r="J76" s="272" t="s">
        <v>458</v>
      </c>
      <c r="K76" s="271"/>
    </row>
    <row r="77" s="1" customFormat="1" ht="17.25" customHeight="1">
      <c r="B77" s="269"/>
      <c r="C77" s="274" t="s">
        <v>459</v>
      </c>
      <c r="D77" s="274"/>
      <c r="E77" s="274"/>
      <c r="F77" s="275" t="s">
        <v>460</v>
      </c>
      <c r="G77" s="276"/>
      <c r="H77" s="274"/>
      <c r="I77" s="274"/>
      <c r="J77" s="274" t="s">
        <v>461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50</v>
      </c>
      <c r="D79" s="279"/>
      <c r="E79" s="279"/>
      <c r="F79" s="280" t="s">
        <v>462</v>
      </c>
      <c r="G79" s="281"/>
      <c r="H79" s="257" t="s">
        <v>463</v>
      </c>
      <c r="I79" s="257" t="s">
        <v>464</v>
      </c>
      <c r="J79" s="257">
        <v>20</v>
      </c>
      <c r="K79" s="271"/>
    </row>
    <row r="80" s="1" customFormat="1" ht="15" customHeight="1">
      <c r="B80" s="269"/>
      <c r="C80" s="257" t="s">
        <v>465</v>
      </c>
      <c r="D80" s="257"/>
      <c r="E80" s="257"/>
      <c r="F80" s="280" t="s">
        <v>462</v>
      </c>
      <c r="G80" s="281"/>
      <c r="H80" s="257" t="s">
        <v>466</v>
      </c>
      <c r="I80" s="257" t="s">
        <v>464</v>
      </c>
      <c r="J80" s="257">
        <v>120</v>
      </c>
      <c r="K80" s="271"/>
    </row>
    <row r="81" s="1" customFormat="1" ht="15" customHeight="1">
      <c r="B81" s="282"/>
      <c r="C81" s="257" t="s">
        <v>467</v>
      </c>
      <c r="D81" s="257"/>
      <c r="E81" s="257"/>
      <c r="F81" s="280" t="s">
        <v>468</v>
      </c>
      <c r="G81" s="281"/>
      <c r="H81" s="257" t="s">
        <v>469</v>
      </c>
      <c r="I81" s="257" t="s">
        <v>464</v>
      </c>
      <c r="J81" s="257">
        <v>50</v>
      </c>
      <c r="K81" s="271"/>
    </row>
    <row r="82" s="1" customFormat="1" ht="15" customHeight="1">
      <c r="B82" s="282"/>
      <c r="C82" s="257" t="s">
        <v>470</v>
      </c>
      <c r="D82" s="257"/>
      <c r="E82" s="257"/>
      <c r="F82" s="280" t="s">
        <v>462</v>
      </c>
      <c r="G82" s="281"/>
      <c r="H82" s="257" t="s">
        <v>471</v>
      </c>
      <c r="I82" s="257" t="s">
        <v>472</v>
      </c>
      <c r="J82" s="257"/>
      <c r="K82" s="271"/>
    </row>
    <row r="83" s="1" customFormat="1" ht="15" customHeight="1">
      <c r="B83" s="282"/>
      <c r="C83" s="283" t="s">
        <v>473</v>
      </c>
      <c r="D83" s="283"/>
      <c r="E83" s="283"/>
      <c r="F83" s="284" t="s">
        <v>468</v>
      </c>
      <c r="G83" s="283"/>
      <c r="H83" s="283" t="s">
        <v>474</v>
      </c>
      <c r="I83" s="283" t="s">
        <v>464</v>
      </c>
      <c r="J83" s="283">
        <v>15</v>
      </c>
      <c r="K83" s="271"/>
    </row>
    <row r="84" s="1" customFormat="1" ht="15" customHeight="1">
      <c r="B84" s="282"/>
      <c r="C84" s="283" t="s">
        <v>475</v>
      </c>
      <c r="D84" s="283"/>
      <c r="E84" s="283"/>
      <c r="F84" s="284" t="s">
        <v>468</v>
      </c>
      <c r="G84" s="283"/>
      <c r="H84" s="283" t="s">
        <v>476</v>
      </c>
      <c r="I84" s="283" t="s">
        <v>464</v>
      </c>
      <c r="J84" s="283">
        <v>15</v>
      </c>
      <c r="K84" s="271"/>
    </row>
    <row r="85" s="1" customFormat="1" ht="15" customHeight="1">
      <c r="B85" s="282"/>
      <c r="C85" s="283" t="s">
        <v>477</v>
      </c>
      <c r="D85" s="283"/>
      <c r="E85" s="283"/>
      <c r="F85" s="284" t="s">
        <v>468</v>
      </c>
      <c r="G85" s="283"/>
      <c r="H85" s="283" t="s">
        <v>478</v>
      </c>
      <c r="I85" s="283" t="s">
        <v>464</v>
      </c>
      <c r="J85" s="283">
        <v>20</v>
      </c>
      <c r="K85" s="271"/>
    </row>
    <row r="86" s="1" customFormat="1" ht="15" customHeight="1">
      <c r="B86" s="282"/>
      <c r="C86" s="283" t="s">
        <v>479</v>
      </c>
      <c r="D86" s="283"/>
      <c r="E86" s="283"/>
      <c r="F86" s="284" t="s">
        <v>468</v>
      </c>
      <c r="G86" s="283"/>
      <c r="H86" s="283" t="s">
        <v>480</v>
      </c>
      <c r="I86" s="283" t="s">
        <v>464</v>
      </c>
      <c r="J86" s="283">
        <v>20</v>
      </c>
      <c r="K86" s="271"/>
    </row>
    <row r="87" s="1" customFormat="1" ht="15" customHeight="1">
      <c r="B87" s="282"/>
      <c r="C87" s="257" t="s">
        <v>481</v>
      </c>
      <c r="D87" s="257"/>
      <c r="E87" s="257"/>
      <c r="F87" s="280" t="s">
        <v>468</v>
      </c>
      <c r="G87" s="281"/>
      <c r="H87" s="257" t="s">
        <v>482</v>
      </c>
      <c r="I87" s="257" t="s">
        <v>464</v>
      </c>
      <c r="J87" s="257">
        <v>50</v>
      </c>
      <c r="K87" s="271"/>
    </row>
    <row r="88" s="1" customFormat="1" ht="15" customHeight="1">
      <c r="B88" s="282"/>
      <c r="C88" s="257" t="s">
        <v>483</v>
      </c>
      <c r="D88" s="257"/>
      <c r="E88" s="257"/>
      <c r="F88" s="280" t="s">
        <v>468</v>
      </c>
      <c r="G88" s="281"/>
      <c r="H88" s="257" t="s">
        <v>484</v>
      </c>
      <c r="I88" s="257" t="s">
        <v>464</v>
      </c>
      <c r="J88" s="257">
        <v>20</v>
      </c>
      <c r="K88" s="271"/>
    </row>
    <row r="89" s="1" customFormat="1" ht="15" customHeight="1">
      <c r="B89" s="282"/>
      <c r="C89" s="257" t="s">
        <v>485</v>
      </c>
      <c r="D89" s="257"/>
      <c r="E89" s="257"/>
      <c r="F89" s="280" t="s">
        <v>468</v>
      </c>
      <c r="G89" s="281"/>
      <c r="H89" s="257" t="s">
        <v>486</v>
      </c>
      <c r="I89" s="257" t="s">
        <v>464</v>
      </c>
      <c r="J89" s="257">
        <v>20</v>
      </c>
      <c r="K89" s="271"/>
    </row>
    <row r="90" s="1" customFormat="1" ht="15" customHeight="1">
      <c r="B90" s="282"/>
      <c r="C90" s="257" t="s">
        <v>487</v>
      </c>
      <c r="D90" s="257"/>
      <c r="E90" s="257"/>
      <c r="F90" s="280" t="s">
        <v>468</v>
      </c>
      <c r="G90" s="281"/>
      <c r="H90" s="257" t="s">
        <v>488</v>
      </c>
      <c r="I90" s="257" t="s">
        <v>464</v>
      </c>
      <c r="J90" s="257">
        <v>50</v>
      </c>
      <c r="K90" s="271"/>
    </row>
    <row r="91" s="1" customFormat="1" ht="15" customHeight="1">
      <c r="B91" s="282"/>
      <c r="C91" s="257" t="s">
        <v>489</v>
      </c>
      <c r="D91" s="257"/>
      <c r="E91" s="257"/>
      <c r="F91" s="280" t="s">
        <v>468</v>
      </c>
      <c r="G91" s="281"/>
      <c r="H91" s="257" t="s">
        <v>489</v>
      </c>
      <c r="I91" s="257" t="s">
        <v>464</v>
      </c>
      <c r="J91" s="257">
        <v>50</v>
      </c>
      <c r="K91" s="271"/>
    </row>
    <row r="92" s="1" customFormat="1" ht="15" customHeight="1">
      <c r="B92" s="282"/>
      <c r="C92" s="257" t="s">
        <v>490</v>
      </c>
      <c r="D92" s="257"/>
      <c r="E92" s="257"/>
      <c r="F92" s="280" t="s">
        <v>468</v>
      </c>
      <c r="G92" s="281"/>
      <c r="H92" s="257" t="s">
        <v>491</v>
      </c>
      <c r="I92" s="257" t="s">
        <v>464</v>
      </c>
      <c r="J92" s="257">
        <v>255</v>
      </c>
      <c r="K92" s="271"/>
    </row>
    <row r="93" s="1" customFormat="1" ht="15" customHeight="1">
      <c r="B93" s="282"/>
      <c r="C93" s="257" t="s">
        <v>492</v>
      </c>
      <c r="D93" s="257"/>
      <c r="E93" s="257"/>
      <c r="F93" s="280" t="s">
        <v>462</v>
      </c>
      <c r="G93" s="281"/>
      <c r="H93" s="257" t="s">
        <v>493</v>
      </c>
      <c r="I93" s="257" t="s">
        <v>494</v>
      </c>
      <c r="J93" s="257"/>
      <c r="K93" s="271"/>
    </row>
    <row r="94" s="1" customFormat="1" ht="15" customHeight="1">
      <c r="B94" s="282"/>
      <c r="C94" s="257" t="s">
        <v>495</v>
      </c>
      <c r="D94" s="257"/>
      <c r="E94" s="257"/>
      <c r="F94" s="280" t="s">
        <v>462</v>
      </c>
      <c r="G94" s="281"/>
      <c r="H94" s="257" t="s">
        <v>496</v>
      </c>
      <c r="I94" s="257" t="s">
        <v>497</v>
      </c>
      <c r="J94" s="257"/>
      <c r="K94" s="271"/>
    </row>
    <row r="95" s="1" customFormat="1" ht="15" customHeight="1">
      <c r="B95" s="282"/>
      <c r="C95" s="257" t="s">
        <v>498</v>
      </c>
      <c r="D95" s="257"/>
      <c r="E95" s="257"/>
      <c r="F95" s="280" t="s">
        <v>462</v>
      </c>
      <c r="G95" s="281"/>
      <c r="H95" s="257" t="s">
        <v>498</v>
      </c>
      <c r="I95" s="257" t="s">
        <v>497</v>
      </c>
      <c r="J95" s="257"/>
      <c r="K95" s="271"/>
    </row>
    <row r="96" s="1" customFormat="1" ht="15" customHeight="1">
      <c r="B96" s="282"/>
      <c r="C96" s="257" t="s">
        <v>35</v>
      </c>
      <c r="D96" s="257"/>
      <c r="E96" s="257"/>
      <c r="F96" s="280" t="s">
        <v>462</v>
      </c>
      <c r="G96" s="281"/>
      <c r="H96" s="257" t="s">
        <v>499</v>
      </c>
      <c r="I96" s="257" t="s">
        <v>497</v>
      </c>
      <c r="J96" s="257"/>
      <c r="K96" s="271"/>
    </row>
    <row r="97" s="1" customFormat="1" ht="15" customHeight="1">
      <c r="B97" s="282"/>
      <c r="C97" s="257" t="s">
        <v>45</v>
      </c>
      <c r="D97" s="257"/>
      <c r="E97" s="257"/>
      <c r="F97" s="280" t="s">
        <v>462</v>
      </c>
      <c r="G97" s="281"/>
      <c r="H97" s="257" t="s">
        <v>500</v>
      </c>
      <c r="I97" s="257" t="s">
        <v>497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501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456</v>
      </c>
      <c r="D103" s="272"/>
      <c r="E103" s="272"/>
      <c r="F103" s="272" t="s">
        <v>457</v>
      </c>
      <c r="G103" s="273"/>
      <c r="H103" s="272" t="s">
        <v>51</v>
      </c>
      <c r="I103" s="272" t="s">
        <v>54</v>
      </c>
      <c r="J103" s="272" t="s">
        <v>458</v>
      </c>
      <c r="K103" s="271"/>
    </row>
    <row r="104" s="1" customFormat="1" ht="17.25" customHeight="1">
      <c r="B104" s="269"/>
      <c r="C104" s="274" t="s">
        <v>459</v>
      </c>
      <c r="D104" s="274"/>
      <c r="E104" s="274"/>
      <c r="F104" s="275" t="s">
        <v>460</v>
      </c>
      <c r="G104" s="276"/>
      <c r="H104" s="274"/>
      <c r="I104" s="274"/>
      <c r="J104" s="274" t="s">
        <v>461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50</v>
      </c>
      <c r="D106" s="279"/>
      <c r="E106" s="279"/>
      <c r="F106" s="280" t="s">
        <v>462</v>
      </c>
      <c r="G106" s="257"/>
      <c r="H106" s="257" t="s">
        <v>502</v>
      </c>
      <c r="I106" s="257" t="s">
        <v>464</v>
      </c>
      <c r="J106" s="257">
        <v>20</v>
      </c>
      <c r="K106" s="271"/>
    </row>
    <row r="107" s="1" customFormat="1" ht="15" customHeight="1">
      <c r="B107" s="269"/>
      <c r="C107" s="257" t="s">
        <v>465</v>
      </c>
      <c r="D107" s="257"/>
      <c r="E107" s="257"/>
      <c r="F107" s="280" t="s">
        <v>462</v>
      </c>
      <c r="G107" s="257"/>
      <c r="H107" s="257" t="s">
        <v>502</v>
      </c>
      <c r="I107" s="257" t="s">
        <v>464</v>
      </c>
      <c r="J107" s="257">
        <v>120</v>
      </c>
      <c r="K107" s="271"/>
    </row>
    <row r="108" s="1" customFormat="1" ht="15" customHeight="1">
      <c r="B108" s="282"/>
      <c r="C108" s="257" t="s">
        <v>467</v>
      </c>
      <c r="D108" s="257"/>
      <c r="E108" s="257"/>
      <c r="F108" s="280" t="s">
        <v>468</v>
      </c>
      <c r="G108" s="257"/>
      <c r="H108" s="257" t="s">
        <v>502</v>
      </c>
      <c r="I108" s="257" t="s">
        <v>464</v>
      </c>
      <c r="J108" s="257">
        <v>50</v>
      </c>
      <c r="K108" s="271"/>
    </row>
    <row r="109" s="1" customFormat="1" ht="15" customHeight="1">
      <c r="B109" s="282"/>
      <c r="C109" s="257" t="s">
        <v>470</v>
      </c>
      <c r="D109" s="257"/>
      <c r="E109" s="257"/>
      <c r="F109" s="280" t="s">
        <v>462</v>
      </c>
      <c r="G109" s="257"/>
      <c r="H109" s="257" t="s">
        <v>502</v>
      </c>
      <c r="I109" s="257" t="s">
        <v>472</v>
      </c>
      <c r="J109" s="257"/>
      <c r="K109" s="271"/>
    </row>
    <row r="110" s="1" customFormat="1" ht="15" customHeight="1">
      <c r="B110" s="282"/>
      <c r="C110" s="257" t="s">
        <v>481</v>
      </c>
      <c r="D110" s="257"/>
      <c r="E110" s="257"/>
      <c r="F110" s="280" t="s">
        <v>468</v>
      </c>
      <c r="G110" s="257"/>
      <c r="H110" s="257" t="s">
        <v>502</v>
      </c>
      <c r="I110" s="257" t="s">
        <v>464</v>
      </c>
      <c r="J110" s="257">
        <v>50</v>
      </c>
      <c r="K110" s="271"/>
    </row>
    <row r="111" s="1" customFormat="1" ht="15" customHeight="1">
      <c r="B111" s="282"/>
      <c r="C111" s="257" t="s">
        <v>489</v>
      </c>
      <c r="D111" s="257"/>
      <c r="E111" s="257"/>
      <c r="F111" s="280" t="s">
        <v>468</v>
      </c>
      <c r="G111" s="257"/>
      <c r="H111" s="257" t="s">
        <v>502</v>
      </c>
      <c r="I111" s="257" t="s">
        <v>464</v>
      </c>
      <c r="J111" s="257">
        <v>50</v>
      </c>
      <c r="K111" s="271"/>
    </row>
    <row r="112" s="1" customFormat="1" ht="15" customHeight="1">
      <c r="B112" s="282"/>
      <c r="C112" s="257" t="s">
        <v>487</v>
      </c>
      <c r="D112" s="257"/>
      <c r="E112" s="257"/>
      <c r="F112" s="280" t="s">
        <v>468</v>
      </c>
      <c r="G112" s="257"/>
      <c r="H112" s="257" t="s">
        <v>502</v>
      </c>
      <c r="I112" s="257" t="s">
        <v>464</v>
      </c>
      <c r="J112" s="257">
        <v>50</v>
      </c>
      <c r="K112" s="271"/>
    </row>
    <row r="113" s="1" customFormat="1" ht="15" customHeight="1">
      <c r="B113" s="282"/>
      <c r="C113" s="257" t="s">
        <v>50</v>
      </c>
      <c r="D113" s="257"/>
      <c r="E113" s="257"/>
      <c r="F113" s="280" t="s">
        <v>462</v>
      </c>
      <c r="G113" s="257"/>
      <c r="H113" s="257" t="s">
        <v>503</v>
      </c>
      <c r="I113" s="257" t="s">
        <v>464</v>
      </c>
      <c r="J113" s="257">
        <v>20</v>
      </c>
      <c r="K113" s="271"/>
    </row>
    <row r="114" s="1" customFormat="1" ht="15" customHeight="1">
      <c r="B114" s="282"/>
      <c r="C114" s="257" t="s">
        <v>504</v>
      </c>
      <c r="D114" s="257"/>
      <c r="E114" s="257"/>
      <c r="F114" s="280" t="s">
        <v>462</v>
      </c>
      <c r="G114" s="257"/>
      <c r="H114" s="257" t="s">
        <v>505</v>
      </c>
      <c r="I114" s="257" t="s">
        <v>464</v>
      </c>
      <c r="J114" s="257">
        <v>120</v>
      </c>
      <c r="K114" s="271"/>
    </row>
    <row r="115" s="1" customFormat="1" ht="15" customHeight="1">
      <c r="B115" s="282"/>
      <c r="C115" s="257" t="s">
        <v>35</v>
      </c>
      <c r="D115" s="257"/>
      <c r="E115" s="257"/>
      <c r="F115" s="280" t="s">
        <v>462</v>
      </c>
      <c r="G115" s="257"/>
      <c r="H115" s="257" t="s">
        <v>506</v>
      </c>
      <c r="I115" s="257" t="s">
        <v>497</v>
      </c>
      <c r="J115" s="257"/>
      <c r="K115" s="271"/>
    </row>
    <row r="116" s="1" customFormat="1" ht="15" customHeight="1">
      <c r="B116" s="282"/>
      <c r="C116" s="257" t="s">
        <v>45</v>
      </c>
      <c r="D116" s="257"/>
      <c r="E116" s="257"/>
      <c r="F116" s="280" t="s">
        <v>462</v>
      </c>
      <c r="G116" s="257"/>
      <c r="H116" s="257" t="s">
        <v>507</v>
      </c>
      <c r="I116" s="257" t="s">
        <v>497</v>
      </c>
      <c r="J116" s="257"/>
      <c r="K116" s="271"/>
    </row>
    <row r="117" s="1" customFormat="1" ht="15" customHeight="1">
      <c r="B117" s="282"/>
      <c r="C117" s="257" t="s">
        <v>54</v>
      </c>
      <c r="D117" s="257"/>
      <c r="E117" s="257"/>
      <c r="F117" s="280" t="s">
        <v>462</v>
      </c>
      <c r="G117" s="257"/>
      <c r="H117" s="257" t="s">
        <v>508</v>
      </c>
      <c r="I117" s="257" t="s">
        <v>509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510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456</v>
      </c>
      <c r="D123" s="272"/>
      <c r="E123" s="272"/>
      <c r="F123" s="272" t="s">
        <v>457</v>
      </c>
      <c r="G123" s="273"/>
      <c r="H123" s="272" t="s">
        <v>51</v>
      </c>
      <c r="I123" s="272" t="s">
        <v>54</v>
      </c>
      <c r="J123" s="272" t="s">
        <v>458</v>
      </c>
      <c r="K123" s="301"/>
    </row>
    <row r="124" s="1" customFormat="1" ht="17.25" customHeight="1">
      <c r="B124" s="300"/>
      <c r="C124" s="274" t="s">
        <v>459</v>
      </c>
      <c r="D124" s="274"/>
      <c r="E124" s="274"/>
      <c r="F124" s="275" t="s">
        <v>460</v>
      </c>
      <c r="G124" s="276"/>
      <c r="H124" s="274"/>
      <c r="I124" s="274"/>
      <c r="J124" s="274" t="s">
        <v>461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465</v>
      </c>
      <c r="D126" s="279"/>
      <c r="E126" s="279"/>
      <c r="F126" s="280" t="s">
        <v>462</v>
      </c>
      <c r="G126" s="257"/>
      <c r="H126" s="257" t="s">
        <v>502</v>
      </c>
      <c r="I126" s="257" t="s">
        <v>464</v>
      </c>
      <c r="J126" s="257">
        <v>120</v>
      </c>
      <c r="K126" s="305"/>
    </row>
    <row r="127" s="1" customFormat="1" ht="15" customHeight="1">
      <c r="B127" s="302"/>
      <c r="C127" s="257" t="s">
        <v>511</v>
      </c>
      <c r="D127" s="257"/>
      <c r="E127" s="257"/>
      <c r="F127" s="280" t="s">
        <v>462</v>
      </c>
      <c r="G127" s="257"/>
      <c r="H127" s="257" t="s">
        <v>512</v>
      </c>
      <c r="I127" s="257" t="s">
        <v>464</v>
      </c>
      <c r="J127" s="257" t="s">
        <v>513</v>
      </c>
      <c r="K127" s="305"/>
    </row>
    <row r="128" s="1" customFormat="1" ht="15" customHeight="1">
      <c r="B128" s="302"/>
      <c r="C128" s="257" t="s">
        <v>410</v>
      </c>
      <c r="D128" s="257"/>
      <c r="E128" s="257"/>
      <c r="F128" s="280" t="s">
        <v>462</v>
      </c>
      <c r="G128" s="257"/>
      <c r="H128" s="257" t="s">
        <v>514</v>
      </c>
      <c r="I128" s="257" t="s">
        <v>464</v>
      </c>
      <c r="J128" s="257" t="s">
        <v>513</v>
      </c>
      <c r="K128" s="305"/>
    </row>
    <row r="129" s="1" customFormat="1" ht="15" customHeight="1">
      <c r="B129" s="302"/>
      <c r="C129" s="257" t="s">
        <v>473</v>
      </c>
      <c r="D129" s="257"/>
      <c r="E129" s="257"/>
      <c r="F129" s="280" t="s">
        <v>468</v>
      </c>
      <c r="G129" s="257"/>
      <c r="H129" s="257" t="s">
        <v>474</v>
      </c>
      <c r="I129" s="257" t="s">
        <v>464</v>
      </c>
      <c r="J129" s="257">
        <v>15</v>
      </c>
      <c r="K129" s="305"/>
    </row>
    <row r="130" s="1" customFormat="1" ht="15" customHeight="1">
      <c r="B130" s="302"/>
      <c r="C130" s="283" t="s">
        <v>475</v>
      </c>
      <c r="D130" s="283"/>
      <c r="E130" s="283"/>
      <c r="F130" s="284" t="s">
        <v>468</v>
      </c>
      <c r="G130" s="283"/>
      <c r="H130" s="283" t="s">
        <v>476</v>
      </c>
      <c r="I130" s="283" t="s">
        <v>464</v>
      </c>
      <c r="J130" s="283">
        <v>15</v>
      </c>
      <c r="K130" s="305"/>
    </row>
    <row r="131" s="1" customFormat="1" ht="15" customHeight="1">
      <c r="B131" s="302"/>
      <c r="C131" s="283" t="s">
        <v>477</v>
      </c>
      <c r="D131" s="283"/>
      <c r="E131" s="283"/>
      <c r="F131" s="284" t="s">
        <v>468</v>
      </c>
      <c r="G131" s="283"/>
      <c r="H131" s="283" t="s">
        <v>478</v>
      </c>
      <c r="I131" s="283" t="s">
        <v>464</v>
      </c>
      <c r="J131" s="283">
        <v>20</v>
      </c>
      <c r="K131" s="305"/>
    </row>
    <row r="132" s="1" customFormat="1" ht="15" customHeight="1">
      <c r="B132" s="302"/>
      <c r="C132" s="283" t="s">
        <v>479</v>
      </c>
      <c r="D132" s="283"/>
      <c r="E132" s="283"/>
      <c r="F132" s="284" t="s">
        <v>468</v>
      </c>
      <c r="G132" s="283"/>
      <c r="H132" s="283" t="s">
        <v>480</v>
      </c>
      <c r="I132" s="283" t="s">
        <v>464</v>
      </c>
      <c r="J132" s="283">
        <v>20</v>
      </c>
      <c r="K132" s="305"/>
    </row>
    <row r="133" s="1" customFormat="1" ht="15" customHeight="1">
      <c r="B133" s="302"/>
      <c r="C133" s="257" t="s">
        <v>467</v>
      </c>
      <c r="D133" s="257"/>
      <c r="E133" s="257"/>
      <c r="F133" s="280" t="s">
        <v>468</v>
      </c>
      <c r="G133" s="257"/>
      <c r="H133" s="257" t="s">
        <v>502</v>
      </c>
      <c r="I133" s="257" t="s">
        <v>464</v>
      </c>
      <c r="J133" s="257">
        <v>50</v>
      </c>
      <c r="K133" s="305"/>
    </row>
    <row r="134" s="1" customFormat="1" ht="15" customHeight="1">
      <c r="B134" s="302"/>
      <c r="C134" s="257" t="s">
        <v>481</v>
      </c>
      <c r="D134" s="257"/>
      <c r="E134" s="257"/>
      <c r="F134" s="280" t="s">
        <v>468</v>
      </c>
      <c r="G134" s="257"/>
      <c r="H134" s="257" t="s">
        <v>502</v>
      </c>
      <c r="I134" s="257" t="s">
        <v>464</v>
      </c>
      <c r="J134" s="257">
        <v>50</v>
      </c>
      <c r="K134" s="305"/>
    </row>
    <row r="135" s="1" customFormat="1" ht="15" customHeight="1">
      <c r="B135" s="302"/>
      <c r="C135" s="257" t="s">
        <v>487</v>
      </c>
      <c r="D135" s="257"/>
      <c r="E135" s="257"/>
      <c r="F135" s="280" t="s">
        <v>468</v>
      </c>
      <c r="G135" s="257"/>
      <c r="H135" s="257" t="s">
        <v>502</v>
      </c>
      <c r="I135" s="257" t="s">
        <v>464</v>
      </c>
      <c r="J135" s="257">
        <v>50</v>
      </c>
      <c r="K135" s="305"/>
    </row>
    <row r="136" s="1" customFormat="1" ht="15" customHeight="1">
      <c r="B136" s="302"/>
      <c r="C136" s="257" t="s">
        <v>489</v>
      </c>
      <c r="D136" s="257"/>
      <c r="E136" s="257"/>
      <c r="F136" s="280" t="s">
        <v>468</v>
      </c>
      <c r="G136" s="257"/>
      <c r="H136" s="257" t="s">
        <v>502</v>
      </c>
      <c r="I136" s="257" t="s">
        <v>464</v>
      </c>
      <c r="J136" s="257">
        <v>50</v>
      </c>
      <c r="K136" s="305"/>
    </row>
    <row r="137" s="1" customFormat="1" ht="15" customHeight="1">
      <c r="B137" s="302"/>
      <c r="C137" s="257" t="s">
        <v>490</v>
      </c>
      <c r="D137" s="257"/>
      <c r="E137" s="257"/>
      <c r="F137" s="280" t="s">
        <v>468</v>
      </c>
      <c r="G137" s="257"/>
      <c r="H137" s="257" t="s">
        <v>515</v>
      </c>
      <c r="I137" s="257" t="s">
        <v>464</v>
      </c>
      <c r="J137" s="257">
        <v>255</v>
      </c>
      <c r="K137" s="305"/>
    </row>
    <row r="138" s="1" customFormat="1" ht="15" customHeight="1">
      <c r="B138" s="302"/>
      <c r="C138" s="257" t="s">
        <v>492</v>
      </c>
      <c r="D138" s="257"/>
      <c r="E138" s="257"/>
      <c r="F138" s="280" t="s">
        <v>462</v>
      </c>
      <c r="G138" s="257"/>
      <c r="H138" s="257" t="s">
        <v>516</v>
      </c>
      <c r="I138" s="257" t="s">
        <v>494</v>
      </c>
      <c r="J138" s="257"/>
      <c r="K138" s="305"/>
    </row>
    <row r="139" s="1" customFormat="1" ht="15" customHeight="1">
      <c r="B139" s="302"/>
      <c r="C139" s="257" t="s">
        <v>495</v>
      </c>
      <c r="D139" s="257"/>
      <c r="E139" s="257"/>
      <c r="F139" s="280" t="s">
        <v>462</v>
      </c>
      <c r="G139" s="257"/>
      <c r="H139" s="257" t="s">
        <v>517</v>
      </c>
      <c r="I139" s="257" t="s">
        <v>497</v>
      </c>
      <c r="J139" s="257"/>
      <c r="K139" s="305"/>
    </row>
    <row r="140" s="1" customFormat="1" ht="15" customHeight="1">
      <c r="B140" s="302"/>
      <c r="C140" s="257" t="s">
        <v>498</v>
      </c>
      <c r="D140" s="257"/>
      <c r="E140" s="257"/>
      <c r="F140" s="280" t="s">
        <v>462</v>
      </c>
      <c r="G140" s="257"/>
      <c r="H140" s="257" t="s">
        <v>498</v>
      </c>
      <c r="I140" s="257" t="s">
        <v>497</v>
      </c>
      <c r="J140" s="257"/>
      <c r="K140" s="305"/>
    </row>
    <row r="141" s="1" customFormat="1" ht="15" customHeight="1">
      <c r="B141" s="302"/>
      <c r="C141" s="257" t="s">
        <v>35</v>
      </c>
      <c r="D141" s="257"/>
      <c r="E141" s="257"/>
      <c r="F141" s="280" t="s">
        <v>462</v>
      </c>
      <c r="G141" s="257"/>
      <c r="H141" s="257" t="s">
        <v>518</v>
      </c>
      <c r="I141" s="257" t="s">
        <v>497</v>
      </c>
      <c r="J141" s="257"/>
      <c r="K141" s="305"/>
    </row>
    <row r="142" s="1" customFormat="1" ht="15" customHeight="1">
      <c r="B142" s="302"/>
      <c r="C142" s="257" t="s">
        <v>519</v>
      </c>
      <c r="D142" s="257"/>
      <c r="E142" s="257"/>
      <c r="F142" s="280" t="s">
        <v>462</v>
      </c>
      <c r="G142" s="257"/>
      <c r="H142" s="257" t="s">
        <v>520</v>
      </c>
      <c r="I142" s="257" t="s">
        <v>497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521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456</v>
      </c>
      <c r="D148" s="272"/>
      <c r="E148" s="272"/>
      <c r="F148" s="272" t="s">
        <v>457</v>
      </c>
      <c r="G148" s="273"/>
      <c r="H148" s="272" t="s">
        <v>51</v>
      </c>
      <c r="I148" s="272" t="s">
        <v>54</v>
      </c>
      <c r="J148" s="272" t="s">
        <v>458</v>
      </c>
      <c r="K148" s="271"/>
    </row>
    <row r="149" s="1" customFormat="1" ht="17.25" customHeight="1">
      <c r="B149" s="269"/>
      <c r="C149" s="274" t="s">
        <v>459</v>
      </c>
      <c r="D149" s="274"/>
      <c r="E149" s="274"/>
      <c r="F149" s="275" t="s">
        <v>460</v>
      </c>
      <c r="G149" s="276"/>
      <c r="H149" s="274"/>
      <c r="I149" s="274"/>
      <c r="J149" s="274" t="s">
        <v>461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465</v>
      </c>
      <c r="D151" s="257"/>
      <c r="E151" s="257"/>
      <c r="F151" s="310" t="s">
        <v>462</v>
      </c>
      <c r="G151" s="257"/>
      <c r="H151" s="309" t="s">
        <v>502</v>
      </c>
      <c r="I151" s="309" t="s">
        <v>464</v>
      </c>
      <c r="J151" s="309">
        <v>120</v>
      </c>
      <c r="K151" s="305"/>
    </row>
    <row r="152" s="1" customFormat="1" ht="15" customHeight="1">
      <c r="B152" s="282"/>
      <c r="C152" s="309" t="s">
        <v>511</v>
      </c>
      <c r="D152" s="257"/>
      <c r="E152" s="257"/>
      <c r="F152" s="310" t="s">
        <v>462</v>
      </c>
      <c r="G152" s="257"/>
      <c r="H152" s="309" t="s">
        <v>522</v>
      </c>
      <c r="I152" s="309" t="s">
        <v>464</v>
      </c>
      <c r="J152" s="309" t="s">
        <v>513</v>
      </c>
      <c r="K152" s="305"/>
    </row>
    <row r="153" s="1" customFormat="1" ht="15" customHeight="1">
      <c r="B153" s="282"/>
      <c r="C153" s="309" t="s">
        <v>410</v>
      </c>
      <c r="D153" s="257"/>
      <c r="E153" s="257"/>
      <c r="F153" s="310" t="s">
        <v>462</v>
      </c>
      <c r="G153" s="257"/>
      <c r="H153" s="309" t="s">
        <v>523</v>
      </c>
      <c r="I153" s="309" t="s">
        <v>464</v>
      </c>
      <c r="J153" s="309" t="s">
        <v>513</v>
      </c>
      <c r="K153" s="305"/>
    </row>
    <row r="154" s="1" customFormat="1" ht="15" customHeight="1">
      <c r="B154" s="282"/>
      <c r="C154" s="309" t="s">
        <v>467</v>
      </c>
      <c r="D154" s="257"/>
      <c r="E154" s="257"/>
      <c r="F154" s="310" t="s">
        <v>468</v>
      </c>
      <c r="G154" s="257"/>
      <c r="H154" s="309" t="s">
        <v>502</v>
      </c>
      <c r="I154" s="309" t="s">
        <v>464</v>
      </c>
      <c r="J154" s="309">
        <v>50</v>
      </c>
      <c r="K154" s="305"/>
    </row>
    <row r="155" s="1" customFormat="1" ht="15" customHeight="1">
      <c r="B155" s="282"/>
      <c r="C155" s="309" t="s">
        <v>470</v>
      </c>
      <c r="D155" s="257"/>
      <c r="E155" s="257"/>
      <c r="F155" s="310" t="s">
        <v>462</v>
      </c>
      <c r="G155" s="257"/>
      <c r="H155" s="309" t="s">
        <v>502</v>
      </c>
      <c r="I155" s="309" t="s">
        <v>472</v>
      </c>
      <c r="J155" s="309"/>
      <c r="K155" s="305"/>
    </row>
    <row r="156" s="1" customFormat="1" ht="15" customHeight="1">
      <c r="B156" s="282"/>
      <c r="C156" s="309" t="s">
        <v>481</v>
      </c>
      <c r="D156" s="257"/>
      <c r="E156" s="257"/>
      <c r="F156" s="310" t="s">
        <v>468</v>
      </c>
      <c r="G156" s="257"/>
      <c r="H156" s="309" t="s">
        <v>502</v>
      </c>
      <c r="I156" s="309" t="s">
        <v>464</v>
      </c>
      <c r="J156" s="309">
        <v>50</v>
      </c>
      <c r="K156" s="305"/>
    </row>
    <row r="157" s="1" customFormat="1" ht="15" customHeight="1">
      <c r="B157" s="282"/>
      <c r="C157" s="309" t="s">
        <v>489</v>
      </c>
      <c r="D157" s="257"/>
      <c r="E157" s="257"/>
      <c r="F157" s="310" t="s">
        <v>468</v>
      </c>
      <c r="G157" s="257"/>
      <c r="H157" s="309" t="s">
        <v>502</v>
      </c>
      <c r="I157" s="309" t="s">
        <v>464</v>
      </c>
      <c r="J157" s="309">
        <v>50</v>
      </c>
      <c r="K157" s="305"/>
    </row>
    <row r="158" s="1" customFormat="1" ht="15" customHeight="1">
      <c r="B158" s="282"/>
      <c r="C158" s="309" t="s">
        <v>487</v>
      </c>
      <c r="D158" s="257"/>
      <c r="E158" s="257"/>
      <c r="F158" s="310" t="s">
        <v>468</v>
      </c>
      <c r="G158" s="257"/>
      <c r="H158" s="309" t="s">
        <v>502</v>
      </c>
      <c r="I158" s="309" t="s">
        <v>464</v>
      </c>
      <c r="J158" s="309">
        <v>50</v>
      </c>
      <c r="K158" s="305"/>
    </row>
    <row r="159" s="1" customFormat="1" ht="15" customHeight="1">
      <c r="B159" s="282"/>
      <c r="C159" s="309" t="s">
        <v>79</v>
      </c>
      <c r="D159" s="257"/>
      <c r="E159" s="257"/>
      <c r="F159" s="310" t="s">
        <v>462</v>
      </c>
      <c r="G159" s="257"/>
      <c r="H159" s="309" t="s">
        <v>524</v>
      </c>
      <c r="I159" s="309" t="s">
        <v>464</v>
      </c>
      <c r="J159" s="309" t="s">
        <v>525</v>
      </c>
      <c r="K159" s="305"/>
    </row>
    <row r="160" s="1" customFormat="1" ht="15" customHeight="1">
      <c r="B160" s="282"/>
      <c r="C160" s="309" t="s">
        <v>526</v>
      </c>
      <c r="D160" s="257"/>
      <c r="E160" s="257"/>
      <c r="F160" s="310" t="s">
        <v>462</v>
      </c>
      <c r="G160" s="257"/>
      <c r="H160" s="309" t="s">
        <v>527</v>
      </c>
      <c r="I160" s="309" t="s">
        <v>497</v>
      </c>
      <c r="J160" s="309"/>
      <c r="K160" s="305"/>
    </row>
    <row r="16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="1" customFormat="1" ht="45" customHeight="1">
      <c r="B165" s="247"/>
      <c r="C165" s="248" t="s">
        <v>528</v>
      </c>
      <c r="D165" s="248"/>
      <c r="E165" s="248"/>
      <c r="F165" s="248"/>
      <c r="G165" s="248"/>
      <c r="H165" s="248"/>
      <c r="I165" s="248"/>
      <c r="J165" s="248"/>
      <c r="K165" s="249"/>
    </row>
    <row r="166" s="1" customFormat="1" ht="17.25" customHeight="1">
      <c r="B166" s="247"/>
      <c r="C166" s="272" t="s">
        <v>456</v>
      </c>
      <c r="D166" s="272"/>
      <c r="E166" s="272"/>
      <c r="F166" s="272" t="s">
        <v>457</v>
      </c>
      <c r="G166" s="314"/>
      <c r="H166" s="315" t="s">
        <v>51</v>
      </c>
      <c r="I166" s="315" t="s">
        <v>54</v>
      </c>
      <c r="J166" s="272" t="s">
        <v>458</v>
      </c>
      <c r="K166" s="249"/>
    </row>
    <row r="167" s="1" customFormat="1" ht="17.25" customHeight="1">
      <c r="B167" s="250"/>
      <c r="C167" s="274" t="s">
        <v>459</v>
      </c>
      <c r="D167" s="274"/>
      <c r="E167" s="274"/>
      <c r="F167" s="275" t="s">
        <v>460</v>
      </c>
      <c r="G167" s="316"/>
      <c r="H167" s="317"/>
      <c r="I167" s="317"/>
      <c r="J167" s="274" t="s">
        <v>461</v>
      </c>
      <c r="K167" s="252"/>
    </row>
    <row r="168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="1" customFormat="1" ht="15" customHeight="1">
      <c r="B169" s="282"/>
      <c r="C169" s="257" t="s">
        <v>465</v>
      </c>
      <c r="D169" s="257"/>
      <c r="E169" s="257"/>
      <c r="F169" s="280" t="s">
        <v>462</v>
      </c>
      <c r="G169" s="257"/>
      <c r="H169" s="257" t="s">
        <v>502</v>
      </c>
      <c r="I169" s="257" t="s">
        <v>464</v>
      </c>
      <c r="J169" s="257">
        <v>120</v>
      </c>
      <c r="K169" s="305"/>
    </row>
    <row r="170" s="1" customFormat="1" ht="15" customHeight="1">
      <c r="B170" s="282"/>
      <c r="C170" s="257" t="s">
        <v>511</v>
      </c>
      <c r="D170" s="257"/>
      <c r="E170" s="257"/>
      <c r="F170" s="280" t="s">
        <v>462</v>
      </c>
      <c r="G170" s="257"/>
      <c r="H170" s="257" t="s">
        <v>512</v>
      </c>
      <c r="I170" s="257" t="s">
        <v>464</v>
      </c>
      <c r="J170" s="257" t="s">
        <v>513</v>
      </c>
      <c r="K170" s="305"/>
    </row>
    <row r="171" s="1" customFormat="1" ht="15" customHeight="1">
      <c r="B171" s="282"/>
      <c r="C171" s="257" t="s">
        <v>410</v>
      </c>
      <c r="D171" s="257"/>
      <c r="E171" s="257"/>
      <c r="F171" s="280" t="s">
        <v>462</v>
      </c>
      <c r="G171" s="257"/>
      <c r="H171" s="257" t="s">
        <v>529</v>
      </c>
      <c r="I171" s="257" t="s">
        <v>464</v>
      </c>
      <c r="J171" s="257" t="s">
        <v>513</v>
      </c>
      <c r="K171" s="305"/>
    </row>
    <row r="172" s="1" customFormat="1" ht="15" customHeight="1">
      <c r="B172" s="282"/>
      <c r="C172" s="257" t="s">
        <v>467</v>
      </c>
      <c r="D172" s="257"/>
      <c r="E172" s="257"/>
      <c r="F172" s="280" t="s">
        <v>468</v>
      </c>
      <c r="G172" s="257"/>
      <c r="H172" s="257" t="s">
        <v>529</v>
      </c>
      <c r="I172" s="257" t="s">
        <v>464</v>
      </c>
      <c r="J172" s="257">
        <v>50</v>
      </c>
      <c r="K172" s="305"/>
    </row>
    <row r="173" s="1" customFormat="1" ht="15" customHeight="1">
      <c r="B173" s="282"/>
      <c r="C173" s="257" t="s">
        <v>470</v>
      </c>
      <c r="D173" s="257"/>
      <c r="E173" s="257"/>
      <c r="F173" s="280" t="s">
        <v>462</v>
      </c>
      <c r="G173" s="257"/>
      <c r="H173" s="257" t="s">
        <v>529</v>
      </c>
      <c r="I173" s="257" t="s">
        <v>472</v>
      </c>
      <c r="J173" s="257"/>
      <c r="K173" s="305"/>
    </row>
    <row r="174" s="1" customFormat="1" ht="15" customHeight="1">
      <c r="B174" s="282"/>
      <c r="C174" s="257" t="s">
        <v>481</v>
      </c>
      <c r="D174" s="257"/>
      <c r="E174" s="257"/>
      <c r="F174" s="280" t="s">
        <v>468</v>
      </c>
      <c r="G174" s="257"/>
      <c r="H174" s="257" t="s">
        <v>529</v>
      </c>
      <c r="I174" s="257" t="s">
        <v>464</v>
      </c>
      <c r="J174" s="257">
        <v>50</v>
      </c>
      <c r="K174" s="305"/>
    </row>
    <row r="175" s="1" customFormat="1" ht="15" customHeight="1">
      <c r="B175" s="282"/>
      <c r="C175" s="257" t="s">
        <v>489</v>
      </c>
      <c r="D175" s="257"/>
      <c r="E175" s="257"/>
      <c r="F175" s="280" t="s">
        <v>468</v>
      </c>
      <c r="G175" s="257"/>
      <c r="H175" s="257" t="s">
        <v>529</v>
      </c>
      <c r="I175" s="257" t="s">
        <v>464</v>
      </c>
      <c r="J175" s="257">
        <v>50</v>
      </c>
      <c r="K175" s="305"/>
    </row>
    <row r="176" s="1" customFormat="1" ht="15" customHeight="1">
      <c r="B176" s="282"/>
      <c r="C176" s="257" t="s">
        <v>487</v>
      </c>
      <c r="D176" s="257"/>
      <c r="E176" s="257"/>
      <c r="F176" s="280" t="s">
        <v>468</v>
      </c>
      <c r="G176" s="257"/>
      <c r="H176" s="257" t="s">
        <v>529</v>
      </c>
      <c r="I176" s="257" t="s">
        <v>464</v>
      </c>
      <c r="J176" s="257">
        <v>50</v>
      </c>
      <c r="K176" s="305"/>
    </row>
    <row r="177" s="1" customFormat="1" ht="15" customHeight="1">
      <c r="B177" s="282"/>
      <c r="C177" s="257" t="s">
        <v>91</v>
      </c>
      <c r="D177" s="257"/>
      <c r="E177" s="257"/>
      <c r="F177" s="280" t="s">
        <v>462</v>
      </c>
      <c r="G177" s="257"/>
      <c r="H177" s="257" t="s">
        <v>530</v>
      </c>
      <c r="I177" s="257" t="s">
        <v>531</v>
      </c>
      <c r="J177" s="257"/>
      <c r="K177" s="305"/>
    </row>
    <row r="178" s="1" customFormat="1" ht="15" customHeight="1">
      <c r="B178" s="282"/>
      <c r="C178" s="257" t="s">
        <v>54</v>
      </c>
      <c r="D178" s="257"/>
      <c r="E178" s="257"/>
      <c r="F178" s="280" t="s">
        <v>462</v>
      </c>
      <c r="G178" s="257"/>
      <c r="H178" s="257" t="s">
        <v>532</v>
      </c>
      <c r="I178" s="257" t="s">
        <v>533</v>
      </c>
      <c r="J178" s="257">
        <v>1</v>
      </c>
      <c r="K178" s="305"/>
    </row>
    <row r="179" s="1" customFormat="1" ht="15" customHeight="1">
      <c r="B179" s="282"/>
      <c r="C179" s="257" t="s">
        <v>50</v>
      </c>
      <c r="D179" s="257"/>
      <c r="E179" s="257"/>
      <c r="F179" s="280" t="s">
        <v>462</v>
      </c>
      <c r="G179" s="257"/>
      <c r="H179" s="257" t="s">
        <v>534</v>
      </c>
      <c r="I179" s="257" t="s">
        <v>464</v>
      </c>
      <c r="J179" s="257">
        <v>20</v>
      </c>
      <c r="K179" s="305"/>
    </row>
    <row r="180" s="1" customFormat="1" ht="15" customHeight="1">
      <c r="B180" s="282"/>
      <c r="C180" s="257" t="s">
        <v>51</v>
      </c>
      <c r="D180" s="257"/>
      <c r="E180" s="257"/>
      <c r="F180" s="280" t="s">
        <v>462</v>
      </c>
      <c r="G180" s="257"/>
      <c r="H180" s="257" t="s">
        <v>535</v>
      </c>
      <c r="I180" s="257" t="s">
        <v>464</v>
      </c>
      <c r="J180" s="257">
        <v>255</v>
      </c>
      <c r="K180" s="305"/>
    </row>
    <row r="181" s="1" customFormat="1" ht="15" customHeight="1">
      <c r="B181" s="282"/>
      <c r="C181" s="257" t="s">
        <v>92</v>
      </c>
      <c r="D181" s="257"/>
      <c r="E181" s="257"/>
      <c r="F181" s="280" t="s">
        <v>462</v>
      </c>
      <c r="G181" s="257"/>
      <c r="H181" s="257" t="s">
        <v>426</v>
      </c>
      <c r="I181" s="257" t="s">
        <v>464</v>
      </c>
      <c r="J181" s="257">
        <v>10</v>
      </c>
      <c r="K181" s="305"/>
    </row>
    <row r="182" s="1" customFormat="1" ht="15" customHeight="1">
      <c r="B182" s="282"/>
      <c r="C182" s="257" t="s">
        <v>93</v>
      </c>
      <c r="D182" s="257"/>
      <c r="E182" s="257"/>
      <c r="F182" s="280" t="s">
        <v>462</v>
      </c>
      <c r="G182" s="257"/>
      <c r="H182" s="257" t="s">
        <v>536</v>
      </c>
      <c r="I182" s="257" t="s">
        <v>497</v>
      </c>
      <c r="J182" s="257"/>
      <c r="K182" s="305"/>
    </row>
    <row r="183" s="1" customFormat="1" ht="15" customHeight="1">
      <c r="B183" s="282"/>
      <c r="C183" s="257" t="s">
        <v>537</v>
      </c>
      <c r="D183" s="257"/>
      <c r="E183" s="257"/>
      <c r="F183" s="280" t="s">
        <v>462</v>
      </c>
      <c r="G183" s="257"/>
      <c r="H183" s="257" t="s">
        <v>538</v>
      </c>
      <c r="I183" s="257" t="s">
        <v>497</v>
      </c>
      <c r="J183" s="257"/>
      <c r="K183" s="305"/>
    </row>
    <row r="184" s="1" customFormat="1" ht="15" customHeight="1">
      <c r="B184" s="282"/>
      <c r="C184" s="257" t="s">
        <v>526</v>
      </c>
      <c r="D184" s="257"/>
      <c r="E184" s="257"/>
      <c r="F184" s="280" t="s">
        <v>462</v>
      </c>
      <c r="G184" s="257"/>
      <c r="H184" s="257" t="s">
        <v>539</v>
      </c>
      <c r="I184" s="257" t="s">
        <v>497</v>
      </c>
      <c r="J184" s="257"/>
      <c r="K184" s="305"/>
    </row>
    <row r="185" s="1" customFormat="1" ht="15" customHeight="1">
      <c r="B185" s="282"/>
      <c r="C185" s="257" t="s">
        <v>95</v>
      </c>
      <c r="D185" s="257"/>
      <c r="E185" s="257"/>
      <c r="F185" s="280" t="s">
        <v>468</v>
      </c>
      <c r="G185" s="257"/>
      <c r="H185" s="257" t="s">
        <v>540</v>
      </c>
      <c r="I185" s="257" t="s">
        <v>464</v>
      </c>
      <c r="J185" s="257">
        <v>50</v>
      </c>
      <c r="K185" s="305"/>
    </row>
    <row r="186" s="1" customFormat="1" ht="15" customHeight="1">
      <c r="B186" s="282"/>
      <c r="C186" s="257" t="s">
        <v>541</v>
      </c>
      <c r="D186" s="257"/>
      <c r="E186" s="257"/>
      <c r="F186" s="280" t="s">
        <v>468</v>
      </c>
      <c r="G186" s="257"/>
      <c r="H186" s="257" t="s">
        <v>542</v>
      </c>
      <c r="I186" s="257" t="s">
        <v>543</v>
      </c>
      <c r="J186" s="257"/>
      <c r="K186" s="305"/>
    </row>
    <row r="187" s="1" customFormat="1" ht="15" customHeight="1">
      <c r="B187" s="282"/>
      <c r="C187" s="257" t="s">
        <v>544</v>
      </c>
      <c r="D187" s="257"/>
      <c r="E187" s="257"/>
      <c r="F187" s="280" t="s">
        <v>468</v>
      </c>
      <c r="G187" s="257"/>
      <c r="H187" s="257" t="s">
        <v>545</v>
      </c>
      <c r="I187" s="257" t="s">
        <v>543</v>
      </c>
      <c r="J187" s="257"/>
      <c r="K187" s="305"/>
    </row>
    <row r="188" s="1" customFormat="1" ht="15" customHeight="1">
      <c r="B188" s="282"/>
      <c r="C188" s="257" t="s">
        <v>546</v>
      </c>
      <c r="D188" s="257"/>
      <c r="E188" s="257"/>
      <c r="F188" s="280" t="s">
        <v>468</v>
      </c>
      <c r="G188" s="257"/>
      <c r="H188" s="257" t="s">
        <v>547</v>
      </c>
      <c r="I188" s="257" t="s">
        <v>543</v>
      </c>
      <c r="J188" s="257"/>
      <c r="K188" s="305"/>
    </row>
    <row r="189" s="1" customFormat="1" ht="15" customHeight="1">
      <c r="B189" s="282"/>
      <c r="C189" s="318" t="s">
        <v>548</v>
      </c>
      <c r="D189" s="257"/>
      <c r="E189" s="257"/>
      <c r="F189" s="280" t="s">
        <v>468</v>
      </c>
      <c r="G189" s="257"/>
      <c r="H189" s="257" t="s">
        <v>549</v>
      </c>
      <c r="I189" s="257" t="s">
        <v>550</v>
      </c>
      <c r="J189" s="319" t="s">
        <v>551</v>
      </c>
      <c r="K189" s="305"/>
    </row>
    <row r="190" s="15" customFormat="1" ht="15" customHeight="1">
      <c r="B190" s="320"/>
      <c r="C190" s="321" t="s">
        <v>552</v>
      </c>
      <c r="D190" s="322"/>
      <c r="E190" s="322"/>
      <c r="F190" s="323" t="s">
        <v>468</v>
      </c>
      <c r="G190" s="322"/>
      <c r="H190" s="322" t="s">
        <v>553</v>
      </c>
      <c r="I190" s="322" t="s">
        <v>550</v>
      </c>
      <c r="J190" s="324" t="s">
        <v>551</v>
      </c>
      <c r="K190" s="325"/>
    </row>
    <row r="191" s="1" customFormat="1" ht="15" customHeight="1">
      <c r="B191" s="282"/>
      <c r="C191" s="318" t="s">
        <v>39</v>
      </c>
      <c r="D191" s="257"/>
      <c r="E191" s="257"/>
      <c r="F191" s="280" t="s">
        <v>462</v>
      </c>
      <c r="G191" s="257"/>
      <c r="H191" s="254" t="s">
        <v>554</v>
      </c>
      <c r="I191" s="257" t="s">
        <v>555</v>
      </c>
      <c r="J191" s="257"/>
      <c r="K191" s="305"/>
    </row>
    <row r="192" s="1" customFormat="1" ht="15" customHeight="1">
      <c r="B192" s="282"/>
      <c r="C192" s="318" t="s">
        <v>556</v>
      </c>
      <c r="D192" s="257"/>
      <c r="E192" s="257"/>
      <c r="F192" s="280" t="s">
        <v>462</v>
      </c>
      <c r="G192" s="257"/>
      <c r="H192" s="257" t="s">
        <v>557</v>
      </c>
      <c r="I192" s="257" t="s">
        <v>497</v>
      </c>
      <c r="J192" s="257"/>
      <c r="K192" s="305"/>
    </row>
    <row r="193" s="1" customFormat="1" ht="15" customHeight="1">
      <c r="B193" s="282"/>
      <c r="C193" s="318" t="s">
        <v>558</v>
      </c>
      <c r="D193" s="257"/>
      <c r="E193" s="257"/>
      <c r="F193" s="280" t="s">
        <v>462</v>
      </c>
      <c r="G193" s="257"/>
      <c r="H193" s="257" t="s">
        <v>559</v>
      </c>
      <c r="I193" s="257" t="s">
        <v>497</v>
      </c>
      <c r="J193" s="257"/>
      <c r="K193" s="305"/>
    </row>
    <row r="194" s="1" customFormat="1" ht="15" customHeight="1">
      <c r="B194" s="282"/>
      <c r="C194" s="318" t="s">
        <v>560</v>
      </c>
      <c r="D194" s="257"/>
      <c r="E194" s="257"/>
      <c r="F194" s="280" t="s">
        <v>468</v>
      </c>
      <c r="G194" s="257"/>
      <c r="H194" s="257" t="s">
        <v>561</v>
      </c>
      <c r="I194" s="257" t="s">
        <v>497</v>
      </c>
      <c r="J194" s="257"/>
      <c r="K194" s="305"/>
    </row>
    <row r="195" s="1" customFormat="1" ht="15" customHeight="1">
      <c r="B195" s="311"/>
      <c r="C195" s="326"/>
      <c r="D195" s="291"/>
      <c r="E195" s="291"/>
      <c r="F195" s="291"/>
      <c r="G195" s="291"/>
      <c r="H195" s="291"/>
      <c r="I195" s="291"/>
      <c r="J195" s="291"/>
      <c r="K195" s="312"/>
    </row>
    <row r="196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="1" customFormat="1" ht="18.75" customHeight="1">
      <c r="B197" s="293"/>
      <c r="C197" s="303"/>
      <c r="D197" s="303"/>
      <c r="E197" s="303"/>
      <c r="F197" s="313"/>
      <c r="G197" s="303"/>
      <c r="H197" s="303"/>
      <c r="I197" s="303"/>
      <c r="J197" s="303"/>
      <c r="K197" s="293"/>
    </row>
    <row r="198" s="1" customFormat="1" ht="18.75" customHeight="1">
      <c r="B198" s="265"/>
      <c r="C198" s="265"/>
      <c r="D198" s="265"/>
      <c r="E198" s="265"/>
      <c r="F198" s="265"/>
      <c r="G198" s="265"/>
      <c r="H198" s="265"/>
      <c r="I198" s="265"/>
      <c r="J198" s="265"/>
      <c r="K198" s="265"/>
    </row>
    <row r="199" s="1" customFormat="1" ht="13.5">
      <c r="B199" s="244"/>
      <c r="C199" s="245"/>
      <c r="D199" s="245"/>
      <c r="E199" s="245"/>
      <c r="F199" s="245"/>
      <c r="G199" s="245"/>
      <c r="H199" s="245"/>
      <c r="I199" s="245"/>
      <c r="J199" s="245"/>
      <c r="K199" s="246"/>
    </row>
    <row r="200" s="1" customFormat="1" ht="21">
      <c r="B200" s="247"/>
      <c r="C200" s="248" t="s">
        <v>562</v>
      </c>
      <c r="D200" s="248"/>
      <c r="E200" s="248"/>
      <c r="F200" s="248"/>
      <c r="G200" s="248"/>
      <c r="H200" s="248"/>
      <c r="I200" s="248"/>
      <c r="J200" s="248"/>
      <c r="K200" s="249"/>
    </row>
    <row r="201" s="1" customFormat="1" ht="25.5" customHeight="1">
      <c r="B201" s="247"/>
      <c r="C201" s="327" t="s">
        <v>563</v>
      </c>
      <c r="D201" s="327"/>
      <c r="E201" s="327"/>
      <c r="F201" s="327" t="s">
        <v>564</v>
      </c>
      <c r="G201" s="328"/>
      <c r="H201" s="327" t="s">
        <v>565</v>
      </c>
      <c r="I201" s="327"/>
      <c r="J201" s="327"/>
      <c r="K201" s="249"/>
    </row>
    <row r="202" s="1" customFormat="1" ht="5.25" customHeight="1">
      <c r="B202" s="282"/>
      <c r="C202" s="277"/>
      <c r="D202" s="277"/>
      <c r="E202" s="277"/>
      <c r="F202" s="277"/>
      <c r="G202" s="303"/>
      <c r="H202" s="277"/>
      <c r="I202" s="277"/>
      <c r="J202" s="277"/>
      <c r="K202" s="305"/>
    </row>
    <row r="203" s="1" customFormat="1" ht="15" customHeight="1">
      <c r="B203" s="282"/>
      <c r="C203" s="257" t="s">
        <v>555</v>
      </c>
      <c r="D203" s="257"/>
      <c r="E203" s="257"/>
      <c r="F203" s="280" t="s">
        <v>40</v>
      </c>
      <c r="G203" s="257"/>
      <c r="H203" s="257" t="s">
        <v>566</v>
      </c>
      <c r="I203" s="257"/>
      <c r="J203" s="257"/>
      <c r="K203" s="305"/>
    </row>
    <row r="204" s="1" customFormat="1" ht="15" customHeight="1">
      <c r="B204" s="282"/>
      <c r="C204" s="257"/>
      <c r="D204" s="257"/>
      <c r="E204" s="257"/>
      <c r="F204" s="280" t="s">
        <v>41</v>
      </c>
      <c r="G204" s="257"/>
      <c r="H204" s="257" t="s">
        <v>567</v>
      </c>
      <c r="I204" s="257"/>
      <c r="J204" s="257"/>
      <c r="K204" s="305"/>
    </row>
    <row r="205" s="1" customFormat="1" ht="15" customHeight="1">
      <c r="B205" s="282"/>
      <c r="C205" s="257"/>
      <c r="D205" s="257"/>
      <c r="E205" s="257"/>
      <c r="F205" s="280" t="s">
        <v>44</v>
      </c>
      <c r="G205" s="257"/>
      <c r="H205" s="257" t="s">
        <v>568</v>
      </c>
      <c r="I205" s="257"/>
      <c r="J205" s="257"/>
      <c r="K205" s="305"/>
    </row>
    <row r="206" s="1" customFormat="1" ht="15" customHeight="1">
      <c r="B206" s="282"/>
      <c r="C206" s="257"/>
      <c r="D206" s="257"/>
      <c r="E206" s="257"/>
      <c r="F206" s="280" t="s">
        <v>42</v>
      </c>
      <c r="G206" s="257"/>
      <c r="H206" s="257" t="s">
        <v>569</v>
      </c>
      <c r="I206" s="257"/>
      <c r="J206" s="257"/>
      <c r="K206" s="305"/>
    </row>
    <row r="207" s="1" customFormat="1" ht="15" customHeight="1">
      <c r="B207" s="282"/>
      <c r="C207" s="257"/>
      <c r="D207" s="257"/>
      <c r="E207" s="257"/>
      <c r="F207" s="280" t="s">
        <v>43</v>
      </c>
      <c r="G207" s="257"/>
      <c r="H207" s="257" t="s">
        <v>570</v>
      </c>
      <c r="I207" s="257"/>
      <c r="J207" s="257"/>
      <c r="K207" s="305"/>
    </row>
    <row r="208" s="1" customFormat="1" ht="15" customHeight="1">
      <c r="B208" s="282"/>
      <c r="C208" s="257"/>
      <c r="D208" s="257"/>
      <c r="E208" s="257"/>
      <c r="F208" s="280"/>
      <c r="G208" s="257"/>
      <c r="H208" s="257"/>
      <c r="I208" s="257"/>
      <c r="J208" s="257"/>
      <c r="K208" s="305"/>
    </row>
    <row r="209" s="1" customFormat="1" ht="15" customHeight="1">
      <c r="B209" s="282"/>
      <c r="C209" s="257" t="s">
        <v>509</v>
      </c>
      <c r="D209" s="257"/>
      <c r="E209" s="257"/>
      <c r="F209" s="280" t="s">
        <v>73</v>
      </c>
      <c r="G209" s="257"/>
      <c r="H209" s="257" t="s">
        <v>571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404</v>
      </c>
      <c r="G210" s="257"/>
      <c r="H210" s="257" t="s">
        <v>405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402</v>
      </c>
      <c r="G211" s="257"/>
      <c r="H211" s="257" t="s">
        <v>572</v>
      </c>
      <c r="I211" s="257"/>
      <c r="J211" s="257"/>
      <c r="K211" s="305"/>
    </row>
    <row r="212" s="1" customFormat="1" ht="15" customHeight="1">
      <c r="B212" s="329"/>
      <c r="C212" s="257"/>
      <c r="D212" s="257"/>
      <c r="E212" s="257"/>
      <c r="F212" s="280" t="s">
        <v>406</v>
      </c>
      <c r="G212" s="318"/>
      <c r="H212" s="309" t="s">
        <v>407</v>
      </c>
      <c r="I212" s="309"/>
      <c r="J212" s="309"/>
      <c r="K212" s="330"/>
    </row>
    <row r="213" s="1" customFormat="1" ht="15" customHeight="1">
      <c r="B213" s="329"/>
      <c r="C213" s="257"/>
      <c r="D213" s="257"/>
      <c r="E213" s="257"/>
      <c r="F213" s="280" t="s">
        <v>408</v>
      </c>
      <c r="G213" s="318"/>
      <c r="H213" s="309" t="s">
        <v>573</v>
      </c>
      <c r="I213" s="309"/>
      <c r="J213" s="309"/>
      <c r="K213" s="330"/>
    </row>
    <row r="214" s="1" customFormat="1" ht="15" customHeight="1">
      <c r="B214" s="329"/>
      <c r="C214" s="257"/>
      <c r="D214" s="257"/>
      <c r="E214" s="257"/>
      <c r="F214" s="280"/>
      <c r="G214" s="318"/>
      <c r="H214" s="309"/>
      <c r="I214" s="309"/>
      <c r="J214" s="309"/>
      <c r="K214" s="330"/>
    </row>
    <row r="215" s="1" customFormat="1" ht="15" customHeight="1">
      <c r="B215" s="329"/>
      <c r="C215" s="257" t="s">
        <v>533</v>
      </c>
      <c r="D215" s="257"/>
      <c r="E215" s="257"/>
      <c r="F215" s="280">
        <v>1</v>
      </c>
      <c r="G215" s="318"/>
      <c r="H215" s="309" t="s">
        <v>574</v>
      </c>
      <c r="I215" s="309"/>
      <c r="J215" s="309"/>
      <c r="K215" s="330"/>
    </row>
    <row r="216" s="1" customFormat="1" ht="15" customHeight="1">
      <c r="B216" s="329"/>
      <c r="C216" s="257"/>
      <c r="D216" s="257"/>
      <c r="E216" s="257"/>
      <c r="F216" s="280">
        <v>2</v>
      </c>
      <c r="G216" s="318"/>
      <c r="H216" s="309" t="s">
        <v>575</v>
      </c>
      <c r="I216" s="309"/>
      <c r="J216" s="309"/>
      <c r="K216" s="330"/>
    </row>
    <row r="217" s="1" customFormat="1" ht="15" customHeight="1">
      <c r="B217" s="329"/>
      <c r="C217" s="257"/>
      <c r="D217" s="257"/>
      <c r="E217" s="257"/>
      <c r="F217" s="280">
        <v>3</v>
      </c>
      <c r="G217" s="318"/>
      <c r="H217" s="309" t="s">
        <v>576</v>
      </c>
      <c r="I217" s="309"/>
      <c r="J217" s="309"/>
      <c r="K217" s="330"/>
    </row>
    <row r="218" s="1" customFormat="1" ht="15" customHeight="1">
      <c r="B218" s="329"/>
      <c r="C218" s="257"/>
      <c r="D218" s="257"/>
      <c r="E218" s="257"/>
      <c r="F218" s="280">
        <v>4</v>
      </c>
      <c r="G218" s="318"/>
      <c r="H218" s="309" t="s">
        <v>577</v>
      </c>
      <c r="I218" s="309"/>
      <c r="J218" s="309"/>
      <c r="K218" s="330"/>
    </row>
    <row r="219" s="1" customFormat="1" ht="12.75" customHeight="1">
      <c r="B219" s="331"/>
      <c r="C219" s="332"/>
      <c r="D219" s="332"/>
      <c r="E219" s="332"/>
      <c r="F219" s="332"/>
      <c r="G219" s="332"/>
      <c r="H219" s="332"/>
      <c r="I219" s="332"/>
      <c r="J219" s="332"/>
      <c r="K219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Polách Ondřej</dc:creator>
  <cp:lastModifiedBy>Polách Ondřej</cp:lastModifiedBy>
  <dcterms:created xsi:type="dcterms:W3CDTF">2024-04-18T08:39:24Z</dcterms:created>
  <dcterms:modified xsi:type="dcterms:W3CDTF">2024-04-18T08:39:28Z</dcterms:modified>
</cp:coreProperties>
</file>